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DFD0792B-5830-49CD-A57D-0348A143BEA2}" xr6:coauthVersionLast="47" xr6:coauthVersionMax="47" xr10:uidLastSave="{00000000-0000-0000-0000-000000000000}"/>
  <workbookProtection workbookAlgorithmName="SHA-512" workbookHashValue="lpk0mzCSJM7PI/JqYOqTI75i54NkCh63+P322hbMHEp/S6ga8qDlmp149tt8qNApLIWI647rBjajS2dwOdgonQ==" workbookSaltValue="1vivAl3cmpEpHWfEtzS+Pw==" workbookSpinCount="100000" lockStructure="1"/>
  <bookViews>
    <workbookView xWindow="-120" yWindow="-120" windowWidth="21840" windowHeight="13140" xr2:uid="{00000000-000D-0000-FFFF-FFFF00000000}"/>
  </bookViews>
  <sheets>
    <sheet name="Declaración responsable" sheetId="10" r:id="rId1"/>
    <sheet name="LISTADO" sheetId="18" state="hidden" r:id="rId2"/>
    <sheet name="Hoja1" sheetId="15" state="hidden" r:id="rId3"/>
  </sheets>
  <externalReferences>
    <externalReference r:id="rId4"/>
    <externalReference r:id="rId5"/>
  </externalReferences>
  <definedNames>
    <definedName name="_xlnm._FilterDatabase" localSheetId="1" hidden="1">LISTADO!$A$1:$Q$129</definedName>
    <definedName name="_xlnm._FilterDatabase">#REF!</definedName>
    <definedName name="_xlnm.Print_Area" localSheetId="0">'Declaración responsable'!$A$1:$L$82</definedName>
    <definedName name="_xlnm.Print_Area" localSheetId="1">LISTADO!$A$1:$M$78</definedName>
    <definedName name="B">#REF!</definedName>
    <definedName name="caracteriza">#REF!</definedName>
    <definedName name="CRITERIO" localSheetId="1">[1]SALIDA!#REF!</definedName>
    <definedName name="CRITERIO">[2]SALIDA!#REF!</definedName>
    <definedName name="hoja9">#REF!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#REF!</definedName>
    <definedName name="_xlnm.Print_Titles" localSheetId="1">LISTADO!$1:$1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9" i="10" l="1"/>
  <c r="J69" i="10"/>
  <c r="L69" i="10" s="1"/>
  <c r="K68" i="10"/>
  <c r="J68" i="10"/>
  <c r="K67" i="10"/>
  <c r="J67" i="10"/>
  <c r="L67" i="10" s="1"/>
  <c r="K66" i="10"/>
  <c r="J66" i="10"/>
  <c r="K65" i="10"/>
  <c r="J65" i="10"/>
  <c r="K64" i="10"/>
  <c r="J64" i="10"/>
  <c r="K63" i="10"/>
  <c r="J63" i="10"/>
  <c r="K62" i="10"/>
  <c r="J62" i="10"/>
  <c r="K61" i="10"/>
  <c r="J61" i="10"/>
  <c r="K60" i="10"/>
  <c r="J60" i="10"/>
  <c r="K59" i="10"/>
  <c r="J59" i="10"/>
  <c r="L59" i="10" s="1"/>
  <c r="K58" i="10"/>
  <c r="J58" i="10"/>
  <c r="K57" i="10"/>
  <c r="J57" i="10"/>
  <c r="L57" i="10" s="1"/>
  <c r="K56" i="10"/>
  <c r="J56" i="10"/>
  <c r="K52" i="10"/>
  <c r="J52" i="10"/>
  <c r="K51" i="10"/>
  <c r="L51" i="10" s="1"/>
  <c r="J51" i="10"/>
  <c r="K50" i="10"/>
  <c r="J50" i="10"/>
  <c r="K49" i="10"/>
  <c r="J49" i="10"/>
  <c r="K48" i="10"/>
  <c r="J48" i="10"/>
  <c r="L48" i="10" s="1"/>
  <c r="K47" i="10"/>
  <c r="J47" i="10"/>
  <c r="K46" i="10"/>
  <c r="J46" i="10"/>
  <c r="K45" i="10"/>
  <c r="J45" i="10"/>
  <c r="K44" i="10"/>
  <c r="J44" i="10"/>
  <c r="K43" i="10"/>
  <c r="J43" i="10"/>
  <c r="K42" i="10"/>
  <c r="J42" i="10"/>
  <c r="L42" i="10" s="1"/>
  <c r="K41" i="10"/>
  <c r="J41" i="10"/>
  <c r="K40" i="10"/>
  <c r="J40" i="10"/>
  <c r="L40" i="10" s="1"/>
  <c r="K39" i="10"/>
  <c r="J39" i="10"/>
  <c r="L60" i="10" l="1"/>
  <c r="L41" i="10"/>
  <c r="L56" i="10"/>
  <c r="L68" i="10"/>
  <c r="L46" i="10"/>
  <c r="L39" i="10"/>
  <c r="L43" i="10"/>
  <c r="L58" i="10"/>
  <c r="L62" i="10"/>
  <c r="L44" i="10"/>
  <c r="L45" i="10"/>
  <c r="L49" i="10"/>
  <c r="L52" i="10"/>
  <c r="L63" i="10"/>
  <c r="L50" i="10"/>
  <c r="L64" i="10"/>
  <c r="L47" i="10"/>
  <c r="L61" i="10"/>
  <c r="L65" i="10"/>
  <c r="L66" i="10"/>
  <c r="L53" i="10" l="1"/>
  <c r="L70" i="10"/>
  <c r="K23" i="10"/>
  <c r="K24" i="10"/>
  <c r="K25" i="10"/>
  <c r="K26" i="10"/>
  <c r="K27" i="10"/>
  <c r="K28" i="10"/>
  <c r="K29" i="10"/>
  <c r="K30" i="10"/>
  <c r="K31" i="10"/>
  <c r="K32" i="10"/>
  <c r="K33" i="10"/>
  <c r="K34" i="10"/>
  <c r="K35" i="10"/>
  <c r="K22" i="10"/>
  <c r="A17" i="10"/>
  <c r="K10" i="10"/>
  <c r="I10" i="10"/>
  <c r="G10" i="10"/>
  <c r="C10" i="10"/>
  <c r="J22" i="10" l="1"/>
  <c r="J23" i="10"/>
  <c r="J24" i="10"/>
  <c r="J25" i="10"/>
  <c r="J26" i="10"/>
  <c r="J27" i="10"/>
  <c r="J28" i="10"/>
  <c r="J29" i="10"/>
  <c r="J30" i="10"/>
  <c r="J31" i="10"/>
  <c r="J32" i="10"/>
  <c r="J33" i="10"/>
  <c r="J34" i="10"/>
  <c r="J35" i="10"/>
  <c r="L29" i="10" l="1"/>
  <c r="L33" i="10"/>
  <c r="L25" i="10"/>
  <c r="L34" i="10"/>
  <c r="L30" i="10"/>
  <c r="L31" i="10"/>
  <c r="L23" i="10"/>
  <c r="L26" i="10"/>
  <c r="L28" i="10"/>
  <c r="L35" i="10"/>
  <c r="L27" i="10"/>
  <c r="L32" i="10"/>
  <c r="L24" i="10"/>
  <c r="L22" i="10"/>
  <c r="L36" i="10" l="1"/>
  <c r="L71" i="10" s="1"/>
</calcChain>
</file>

<file path=xl/sharedStrings.xml><?xml version="1.0" encoding="utf-8"?>
<sst xmlns="http://schemas.openxmlformats.org/spreadsheetml/2006/main" count="2033" uniqueCount="791">
  <si>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</si>
  <si>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</si>
  <si>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</si>
  <si>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</si>
  <si>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</si>
  <si>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</si>
  <si>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</si>
  <si>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</si>
  <si>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</si>
  <si>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</si>
  <si>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</si>
  <si>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OPERACIÓN E INSPECCIÓN</t>
  </si>
  <si>
    <t>G. OBRAS EN LÍNEAS EN EXPLOTACIÓN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</si>
  <si>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</si>
  <si>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</si>
  <si>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</si>
  <si>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</si>
  <si>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</si>
  <si>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</si>
  <si>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</si>
  <si>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Experto/a 3</t>
  </si>
  <si>
    <t>Técnico/a 1</t>
  </si>
  <si>
    <t>Técnico/a 2</t>
  </si>
  <si>
    <t>Técnico/a 3</t>
  </si>
  <si>
    <t>PUESTO</t>
  </si>
  <si>
    <t>Técnica</t>
  </si>
  <si>
    <t>Madrid</t>
  </si>
  <si>
    <t>A Coruña</t>
  </si>
  <si>
    <t>Almería</t>
  </si>
  <si>
    <t>Asturias</t>
  </si>
  <si>
    <t>Badajoz</t>
  </si>
  <si>
    <t>Barcelona</t>
  </si>
  <si>
    <t>Burgos</t>
  </si>
  <si>
    <t>Cuenca</t>
  </si>
  <si>
    <t>Girona</t>
  </si>
  <si>
    <t>Guipúzcoa</t>
  </si>
  <si>
    <t>León</t>
  </si>
  <si>
    <t>Lugo</t>
  </si>
  <si>
    <t>Málaga</t>
  </si>
  <si>
    <t>Murcia</t>
  </si>
  <si>
    <t>Ourense</t>
  </si>
  <si>
    <t>Pontevedra</t>
  </si>
  <si>
    <t>Sevilla</t>
  </si>
  <si>
    <t>Tarragona</t>
  </si>
  <si>
    <t>Valencia</t>
  </si>
  <si>
    <t>Valladolid</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</si>
  <si>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</si>
  <si>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</si>
  <si>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</si>
  <si>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</si>
  <si>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</si>
  <si>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</si>
  <si>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</si>
  <si>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</si>
  <si>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</si>
  <si>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</si>
  <si>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</si>
  <si>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</si>
  <si>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</si>
  <si>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</si>
  <si>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</si>
  <si>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</si>
  <si>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</si>
  <si>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</si>
  <si>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</si>
  <si>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</si>
  <si>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</si>
  <si>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</si>
  <si>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</si>
  <si>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</si>
  <si>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</si>
  <si>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</si>
  <si>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</si>
  <si>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</si>
  <si>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</si>
  <si>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</si>
  <si>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</si>
  <si>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</si>
  <si>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</si>
  <si>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</si>
  <si>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</si>
  <si>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</si>
  <si>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</si>
  <si>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</si>
  <si>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SUBD. FINANZAS, RIESGOS Y OPERACIONES INTERNACIONALES</t>
  </si>
  <si>
    <t>G. FINANZAS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</si>
  <si>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</si>
  <si>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</si>
  <si>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</si>
  <si>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</si>
  <si>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</si>
  <si>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</si>
  <si>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</si>
  <si>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</si>
  <si>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</si>
  <si>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</si>
  <si>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FP2 Administrativo</t>
  </si>
  <si>
    <t>No se requiere titulación</t>
  </si>
  <si>
    <t>Asistente 3</t>
  </si>
  <si>
    <t>No se requiere titulación.</t>
  </si>
  <si>
    <t>III. TÉCNICOS Y ESPECIALISTAS DE OFICINA</t>
  </si>
  <si>
    <t>IV. SERVICIOS VARIOS ESPECIALES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</si>
  <si>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</si>
  <si>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Soporte para obras ferroviarias de infraestructura y vía</t>
  </si>
  <si>
    <t>Técnico/a de apoyo para el mantenimiento de cambiadores de ancho de vía</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</si>
  <si>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</si>
  <si>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Huesca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</si>
  <si>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</si>
  <si>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Administrativo/a Expropiaciones</t>
  </si>
  <si>
    <t>G. SEGURIDAD TERRESTRE Y PROTECCIÓN CIVIL</t>
  </si>
  <si>
    <t>G. SISTEMAS AEROPORTUARIOS Y ENERGÍA</t>
  </si>
  <si>
    <t>SUBD. SISTEMAS AEROESPACIALES</t>
  </si>
  <si>
    <t>G. SISTEMAS CNS - ATM</t>
  </si>
  <si>
    <t>SUBD. RELACIONES INSTITUCIONALES Y RESPONSABILIDAD SOCIAL CORPORATIVA</t>
  </si>
  <si>
    <t>G. GESTIÓN INSTITUCIONAL Y RSC</t>
  </si>
  <si>
    <t xml:space="preserve">FUNCIONES- especificar el número de las funciones realizadas según el punto 1.14 del anexo específico. </t>
  </si>
  <si>
    <t>Técnico de Programación de Montaje de Vía y Suministros.</t>
  </si>
  <si>
    <t>D. PERSONAS</t>
  </si>
  <si>
    <t>Fecha Hasta 
(DD/MM/AAAA)</t>
  </si>
  <si>
    <t>SUBD. ECONOMÍA, PLANIFICACIÓN Y MEDIO AMBIENTE</t>
  </si>
  <si>
    <t>G. MEDIO AMBIENTE Y TERRITORIO</t>
  </si>
  <si>
    <t>ANEXO</t>
  </si>
  <si>
    <t>1.2.- DIRECCIÓN</t>
  </si>
  <si>
    <t>1.3.- SUBDIRECCIÓN</t>
  </si>
  <si>
    <t>DG</t>
  </si>
  <si>
    <t>1.4.- GERENCIA</t>
  </si>
  <si>
    <t>1.7.- RAMA</t>
  </si>
  <si>
    <t>1.8.- GRUPO PROFESIONAL</t>
  </si>
  <si>
    <t>1.9.- DENOMINACIÓN PUESTO TIPO</t>
  </si>
  <si>
    <t>1.10.- Nº VACANTES PUESTO TIPO</t>
  </si>
  <si>
    <t>1.11.- CATEGORÍA DE ENCUADRE</t>
  </si>
  <si>
    <t>1.12.- UBICACIÓN</t>
  </si>
  <si>
    <t>TRO-EXOC-001</t>
  </si>
  <si>
    <t>INGENIERÍA Y CONSULTORÍA</t>
  </si>
  <si>
    <t>G. COORDINACIÓN DE PROCESOS</t>
  </si>
  <si>
    <t>Gerente 2</t>
  </si>
  <si>
    <t>Jefe/a de Proyecto de Expedientes por Perfiles</t>
  </si>
  <si>
    <t>Jefes/as de Proyecto y Coordinadores/as técnicos de especialidad</t>
  </si>
  <si>
    <t>1. Planificación de las tareas de los proyectos y asignación de los rescursos internos y los costes externos necesarios para el desarrollo de los trabajos
2. Seguimiento de los avances técnicos y económicos de los expedientes
3. Análisis de las posibles desviaciones que se puedan producir en los expedientes, y análisis de medidas a adoptar para su corrección, manteniendo los criterios de calidad comprometidos
4. Seguimiento de las incidencias relacionadas con el personal incluido en cada expediente: vacaciones, bajas, finalización de contratos, seguimiento de acciones inesperadas en el puesto laboral, etc, y gestión las mismas con los distintos Gerentes</t>
  </si>
  <si>
    <t>Ingeniería de Caminos, Canales y Puertos</t>
  </si>
  <si>
    <t>- Experiencia global de al menos 15 años en el sector de la Ingeniería y/o Construcción
- Experiencia de al menos 4 años como Jefe/a de Proyecto de expedientes por perfiles
- Experiencia de al menos 2 años como Jefe/a de Proyectos de 10 o más expedientes de manera simultánea
- Experiencia de al menos 10 años como técnico/a desplazado en oficina de cliente (ADIF, RENFE, MInisterio, AENA, etc)</t>
  </si>
  <si>
    <t>TRO-EXOS-001</t>
  </si>
  <si>
    <t>G. SERVICIOS DE SOPORTE</t>
  </si>
  <si>
    <t>Administrativo/a de apoyo en la gestión de expedientes de explotación de carreteras.</t>
  </si>
  <si>
    <t>Gestión administrativa</t>
  </si>
  <si>
    <t>1. Apoyo administrativo en la gestión de expedientes de explotación de carreteras: entrada de nuevos expedientes, cierre de expedientes y traslado a archivo general.
2. Redacción de oficios de cortesía, de oficios de subsanación, de autorizaciones de expedientes. Informes de pruebas deportivas.
3. Preparación de tasas anuales de Dominio Público y seguimiento.
4. Atención telefónica.</t>
  </si>
  <si>
    <t>- Al menos 1 año de experiencia en la gestión y tramitación de expedientes de explotación de carreteras.
- Dominio del paquete de Microsoft Office.
- Conocimiento de los siguientes programas informáticos: Carreterasaragon.com, DECRETO, Espacio Firma y Sistema de Gestión de Solicitudes (SGS) del MITMA.</t>
  </si>
  <si>
    <t>TRO-EXOS-002</t>
  </si>
  <si>
    <t>Administrativo/a de apoyo en la gestión  de documentación del sector de carreteras.</t>
  </si>
  <si>
    <t>1. Apoyo administrativo en la gestión y tramitación de expedientes de daños y de expedientes de eventos - pruebas deportivas: apertura, elaboración, seguimiento y cierre.
2. Realización de cartas de pago, de tasas, informes mensuales de tasas, apremios de daños y tasas. Elaboración de plantillas, correo y certificados.
3. Gestión de documentación del sector de carreteras: archivo de documentos y expedientes; envío de documentación/autorizaciones; pasar a firma y enviar al registro oficios, informes, notificaciones, valoraciones y resoluciones.
4. Atención al cliente : información y entrega de solicitudes de autorización de obras e instalaciones, reclamaciones, atención telefónica, escaneado de documentación.</t>
  </si>
  <si>
    <t>- Al menos 1 año de experiencia en la gestión y tramitación de documentación del sector de carreteras: expedientes de daños, de eventos-pruebas deportivas, licencias, contratos de obra, etc
- Conocimiento de los siguientes programas informáticos y BBDD: Excel, Word, Outlook, Teams, Cliente ligero SCSP 4.41.3, SEPG - SIC3, Gexpe 2.0, Licencias 2.0,Tasas 1.0, Espacio de firma, SGS, Ofenet, Mapas de Tráfico.</t>
  </si>
  <si>
    <t>TRO-EXOS-003</t>
  </si>
  <si>
    <t>Administrativo/a de apoyo en la gestión de documentación del sector de carreteras.</t>
  </si>
  <si>
    <t>1. Gestión de documentación del sector de carreteras: registro, notificación, archivo físico y digital, digitalización, envío de documentación, subida de documentación para firma.
2. Apoyo administrativo en la tramitación y gestión de expedientes (por ejemplo, de construcción, obras de conservación, daños): apertura, seguimiento, cierre.
3. Apoyo administrativo general: gestión y validación de facturas, gestión de viajes, solicitud de cursos de formación, etc.
4. Atención telefónica.</t>
  </si>
  <si>
    <t>- Al menos 1 año de experiencia en la gestión y tramitación de documentación del sector de carreteras: expedientes de daños, de obras de conservación, de construcción, gestión Patrimonial, etc.
- Conocimiento de los siguientes programas informáticos y BBDD: Excel, Word, Outlook, Teams, ASIF, SGS, programa gestión iluminación-rce.es, Autofirma, página oficial de sede del catastro, icg vissir, escáner-pdf24, Espacio firma, BD gestión exptes, Siguda e Internova.</t>
  </si>
  <si>
    <t>TRO-EXOS-004</t>
  </si>
  <si>
    <t>Administrativo/a de apoyo en la conservación de carreteras</t>
  </si>
  <si>
    <t>1. Gestión de las resoluciones de las Propuestas, Modificaciones y Anulaciones de las ordenes de estudio de carreteras.
2. Gestión de documetación, como por ejemplo, distribución de documentación recibida por Registro, envío de documetación a las Demarcaciones y Unidades de Carreteras.
3. Dar de alta a los nuevos expedientes en el programa de GECO, así como la actualización con las modificaciones o anulaciones.
4. Subida a firma las aprobación de las Ordenes de estudio de carreteras.</t>
  </si>
  <si>
    <t>- Al menos 1 año de experiencia en la gestión y tramitación de documentación relacionada con la conservación de carreteras u órdenes de estudio de carreteras.
- Conocimiento de los siguientes programas informáticos y BBDD: Excel, Word, Outlook, Teams, ASIF, GECO, Espacio de firmas del MITMA.</t>
  </si>
  <si>
    <t>TRO-EXOS-005</t>
  </si>
  <si>
    <t>1. Apoyo administrativo en Pagaduría: revisión de facturas, dietas y suplidos, grabación de datos, elaboración de órdenes de pago, prespuestos, registro de pagos y documentación, envío de oficios, apremios, creación y notificación de tasas, etc.
2. Apoyo administrativo en la justificación de cuentas en expropiaciones.
3. Apoyo a la jefatura de actuación administrativa: subida de documentación al portafirmas y revisión de la documentación de cursos y memorias de conductores.
4. Apoyo en información pública: elaboración y publicación de anuncios en el BOE, BOP, Periódicos y atención telefónica/presencial de trámites y consultas.</t>
  </si>
  <si>
    <t>- Al menos 1 año de experiencia en la gestión y tramitación de documentación relacionada con la Demarcación de Carreteras.
- Conocimiento de los siguientes programas informáticos y BBDD: Excel, Word, Outlook, Teams, Acces, AUTOFIRMA, SOROLLA, DECRETO, SIGUDA, PORTAFIRMAS, BOE, BOP, SGS</t>
  </si>
  <si>
    <t>TRO-EXOS-006</t>
  </si>
  <si>
    <t>1. Gestión de documentación: recepción de documentación relacionada con la inspección de la Autopista del Sol (AP-7), archivo físico y digital de la documentación y los acuso de recibo de las notificaciones, envío de documentación.
2. Apoyo administrativo en la tramitación y gestión de expedientes relacionados con la inspección de la Autopista del Sol (AP-7): apertura de expedientes, incorporación de documentación en los mismos.
3. Incorporación de datos en la base de datos de la Inspección y en SIGUDA
4. Atención telefónica.</t>
  </si>
  <si>
    <t>- Al menos 1 año de experiencia en la gestión y tramitación de documentación relacionada con la inspección de la Autopista del Sol (AP-7)
- Conocimiento de los siguientes programas informáticos y BBDD: Excel, Word, Outlook, Acces, Teams, DECRETO, SIGUDA, SGS, ASIF.</t>
  </si>
  <si>
    <t>TRO-EXOS-007</t>
  </si>
  <si>
    <t>1. Gestión de documentación del sector de carreteras: registro, archivo físico y digital, subida a firma de documentación (propuestas de resolución, resolución de licencias, oficios de inicio de expediente y notificación tasa), archivo de documentos firmados, revisión de notificaciones.
2. Apoyo administrativo en la tramitación y gestión de expedientes licencias: alta nuevos expedietes, apertura de carpetas físicas y digital, incorporación de documentación en los mismos, solicitud de prórroga de licencias.
3. Tasas: archivo de tasas firmadas, envío de tasas, comprobación pago de tasas.
4. Atención al público.</t>
  </si>
  <si>
    <t>- Al menos 1 año de experiencia en la gestión y tramitación de documentación relacionada con el sector de carreteras, como por ejemplo, expedientes de licencia o conservación de carreteras.
- Conocimiento de los siguientes programas informáticos y BBDD: Excel, Word, Outlook, Teams, SGS, ASIF, LICENCIA, GEXPE, SIXGA, PDF24, NUANCE PDF, SIGCAR, CATASTRO, ESPACIO FIRMA</t>
  </si>
  <si>
    <t>TRO-EXOT-001</t>
  </si>
  <si>
    <t>G. SERVICIOS TÉCNICOS</t>
  </si>
  <si>
    <t>Técnico/a de apoyo a la contratación publica</t>
  </si>
  <si>
    <t>Contratación Pública</t>
  </si>
  <si>
    <t>1. Desarrollo de macros de Access y Excel.
2. Automatización de procesos. Soporte a usuarios. Mantenimiento de aplicaciones existentes. Desarrollo de nuevos aplicativos.
3. Desarrollo de Bases de Datos en formato Access.
4. Testing de diferentes herramientas de internet para adaptarlas al trabajo diario. Especialista en Reporting (dirección, cuadros de mando, etc)</t>
  </si>
  <si>
    <t>Preferiblemente Titulación Universitaria Media o Conocimientos equivalentes equiparados por la empresa y/o experiencia consolidada en el ejercicio de la actividad profesional en la empresa y reconocida por esta.</t>
  </si>
  <si>
    <t>- Analista programador Visual Basic y VBA (VBA excel, VBA Access, VBA WORD). 
- Administrador de SQL Server. Experto en: T-SQL, Bases de datos relacionales, cruces con diferentes fuentes de datos (Excel, CSV, Access, Bases de datos ODBC, sharepoint), formador a todos los niveles de ofimática y de VBA Excel/Access. 
- Administrador de dominios e intranets. 
- Parametrización y automatización de sistemas ERP. 
- Automatización de procesos de SAP. 
- Especialista en inglés técnico, en Sistemas CRM y en Costes/Financiero y desarrollo de sistemas asociados a los mismos. 
- Analista programador HTML y vbscript. 
- Al menos 10 años de experiencia en trabajos similares.</t>
  </si>
  <si>
    <t>TRO-EXOT-002</t>
  </si>
  <si>
    <t>1. Tareas de gabinete: preparación reuniones de la Dirección General, preparación de Comités de Dirección y Contratación semanal, preparación de Consejos de Administración mensual.
2. Seguimiento Fondos MRR: seguimiento actuaciones financiadas con fondos europeos, elaboración de informe mensual de seguimiento MRR: licitación, adjudicación y ejecución de actuaciones (cumplimiento de compromisos e hitos, previsiones y seguimiento real).
3. Gestión de expedientes de contratación pública: seguimiento y elaboración de los modelos en las diferentes fases de la Contratación Pública: inicio de expediente, licitación, adjudicación y formalización, ejecución y extinción y liquidación.
4. Formalización de respuestas a iniciativas parlamentarias y comunicaciones de incidencias que afectan a las diferentes áreas.</t>
  </si>
  <si>
    <t>Preferiblemente Grado en Administración y Dirección de Empresas o equivalente.</t>
  </si>
  <si>
    <t>- Conocimientos de Paquete OFFICE: MS Word, Excel y Power Point. 
- Manejo del tramitador de expedientes Gcadif. Manejo del DATA SAP (consulta y verificación de datos). 
- Conocimientos de idiomas: inglés B2 y frances C1. 
- Experiencia profesional de al menos 10 años desarrollando funciones similares a las descritas en el puesto.</t>
  </si>
  <si>
    <t>TRO-EXOT-003</t>
  </si>
  <si>
    <t>Técnico/a de RRHH</t>
  </si>
  <si>
    <t>1. Gestión de cobertura de plazas vacantes: desde el registro de las renuncias recibidas con su correspondiente designación de plaza, respuesta al candidato que renuncia, hasta la búsqueda de la siguiente persona candidata con opciones de adjudicar la plaza vacante
2. Gestión de Reconocimientos médicos: extracción de personas candidatas con opciones de adjudicar plazas una vez se publican los listados de candidaturas participantes de los ofrecimientos
3. Extracción de bolsas para cubrir interinidades y puestos temporales:extraer la bolsa de personas candidatas que quedan sin plaza tras la resolución de OEP para que desde otras áreas puedan cubrir puestos temporales del perfil que les indican que necesitan
4. Gestor/a de comunicaciones de la persona candidata:responder a aquellas comunicaciones de candidaturas que entran a través del gestor/a de comunicaciones, sobre todo aquellas relacionadas con dudas de reconocimientos médicos, cobertura de plazas, y apoyo en aquellas comunicaciones de plazos OEP, documentación, y otras dudas.</t>
  </si>
  <si>
    <t>Máster en Recursos Humanos</t>
  </si>
  <si>
    <t>- Experiencia en: revisión y registro de incidencias, firma biométrica (durante el acto presencial de firma de contratos, asistir a las personas candidatas en el proceso de firma y explicación de cláusulas y dudas que tengan sobre el contrato y proceso de incorporación), gestión de Ofrecimientos de Encargados de trabajo de carácter temporal:(mantener actualizadas las situaciones de las personas candidatas y plazas de carácter temporal, sus coberturas, envío de plazas a SEPE para su cobertura, etc.), edición de contratos (creación y edición de aquellos contratos que hay que generar de forma manual).
- Familiarización con: SAP, Excel, Sharepoint, Teams, Bulk pdf, Adobe acrobat x standard, Outlook y Word. 
- Al menos 5 años de experiencia profesional realizando tareas similares a las descritas en el puesto.</t>
  </si>
  <si>
    <t>TRO-EXOT-004</t>
  </si>
  <si>
    <t>Delineante Infraestructuras</t>
  </si>
  <si>
    <t>CAD y otros</t>
  </si>
  <si>
    <t>1. Delineación para proyectos de infraestructuras, urbanismo, patrimonio y documentación.
2. Diseño, manejo de programas para mediciones, presupuestos, levantamientos topográficos, replanteos e instalaciones.
3. Modelado REVIT, diseño de instalaciones, mediciones y presupuestos, revisión de modelos BIM.
4. Gestión administrativa.</t>
  </si>
  <si>
    <t>Técnico/a especialista en delineación, edificios y obras o FP II equivalente</t>
  </si>
  <si>
    <t>- Conocimientos de Autocad, Revit, Navisworks, Arquímedes, Word, y Excel. 
- Al menos 15 años de experiencia en delineación.</t>
  </si>
  <si>
    <t>TRO-EXOT-005</t>
  </si>
  <si>
    <t>Auxiliar de topografia obra ferroviaria</t>
  </si>
  <si>
    <t>Topografía</t>
  </si>
  <si>
    <t>1. Apoyo a la toma de datos de campo, tratamiento de datos en oficina, apoyo a Oficina Técnica y vigilancia de obra.
2. Realización de planos y mediciones.
3. Apoyo al montaje de vía. Tratamiento de datos de campo, metrado, flechado, nivelación y replanteos para la renovación de vías.
4. Apoyo y colaboración con los departamentos de Calidad, Topografía, Producción y Administración.</t>
  </si>
  <si>
    <t>Sin titulación requerida.</t>
  </si>
  <si>
    <t>- Conocimientos de Prevención de Riesgos Laborales, Autocad, MDT (Trazado de obras lineales, topografía), PRESTO (Presupuestos y mediciones) y Microsoft Office. 
- Conocimiento de uso de carro para montaje de vía. 
- Al menos 15 años de experiencia en trabajos similares.</t>
  </si>
  <si>
    <t>TRO-EXOT-006</t>
  </si>
  <si>
    <t>1. Asistencia Técnica en la Rehabilitación de Estación ferroviaria.
2. Apoyo en el Montaje de vía.
3. Conocimiento de uso de equipos topógraficos.
4. Apoyo para documentación grafica y administrativa al Jefe de Topografía.</t>
  </si>
  <si>
    <t>- Conocimientos de programas de Diseño BIM: Tekla, Solid Works 3D, Autocad 2D + 3D y Catia V5. 
- Piloto de vía Homologado por Adif. 
- Al menos 5 años de experiencia en puestos similares.</t>
  </si>
  <si>
    <t>TRO-ECET-001</t>
  </si>
  <si>
    <t>G. ECONOMÍA Y POLÍTICA DEL TRANSPORTE</t>
  </si>
  <si>
    <t>Consultor/a económico-financiero y de transporte terrestre</t>
  </si>
  <si>
    <t>Consultoría económica-financiera-jurídica</t>
  </si>
  <si>
    <t>1. Elaboración de planes estratégicos de infraestructuras y servicios de transporte.
2. Elaboración de estudios de viabilidad económico-financiera.
3. Estructuración de procesos de colaboración público-privada.
4. Elaboración de estudios de transporte y movilidad.</t>
  </si>
  <si>
    <t>Titulación universitaria superior:Ingeniería Técnica Superior de Caminos, Canales y Puertos o Máster Universitario en Ingeniería de Caminos, Canales y Puertos</t>
  </si>
  <si>
    <t>- Formación en el ámbito económico-financiero.
- Al menos 5 años de experiencia como consultor/a económico-financiero en el sector de las infraestructuras y los servicios de transporte terrestre.
- Nivel alto de inglés (C1)</t>
  </si>
  <si>
    <t>TRO-ECET-002</t>
  </si>
  <si>
    <t>Técnico/a de control financiero</t>
  </si>
  <si>
    <t>Economía y Finanzas</t>
  </si>
  <si>
    <t>1. Análisis de Cuentas Anuales.
2. Elaboración de informes de seguimiento y control.
3. Análisis del cumplimiento de la Ley de Sociedades de Capital y de la normativa contable, fiscal, etc, en lo relativo a Cuentas Anuales.
4. Elaboración de cuadros de mando y reporte para la Alta Dirección.</t>
  </si>
  <si>
    <t>Titulación universitaria superior:Licenciatura en Administración y Dirección de Empresas o Licenciatura en Economía</t>
  </si>
  <si>
    <t>- Más de 5 años de experiencia en control financiero
- Al menos 1 año de experiencia en el control financiero de empresas del sector de las infraestructuras y los servicios de transporte
- Manejo de documentación en francés e inglés</t>
  </si>
  <si>
    <t>TRO-ECET-003</t>
  </si>
  <si>
    <t>Gerente 1</t>
  </si>
  <si>
    <t>Gerente especialista en estudios de actividades comerciales y planes de marketing y comunicación</t>
  </si>
  <si>
    <t>1. Coordinación, supervisión y/o elaboración de estudios de actividades comerciales ligadas a infraestructuras y servicios de transporte.
2. Coordinación, supervisión y/o elaboración de Planes de Marketing ligados a infraestructuras y servicios de transporte.
3. Coordinación, supervisión y/o elaboración de Planes de Comunicación ligados a infraestructuras y servicios de transporte.
4. Gestión del ámbito técnico de los proyectos y ofertas bajo su responsabilidad.</t>
  </si>
  <si>
    <t>Titulación universitaria superior: Licenciatura en Marketing</t>
  </si>
  <si>
    <t>- Al menos 15 años de experiencia como consultor/a en estudios de actividades comerciales y planes de marketing y comunicación, en el ámbito de las infraestructuras y los servicios de transporte.
- Experiencia en ámbito aeroportuario y ferroviario.
- Experiencia en la gestión de equipos.
- Experiencia en proyectos internacionales.</t>
  </si>
  <si>
    <t>TRO-ECEE-001</t>
  </si>
  <si>
    <t>Técnico/a especialista en sistemas de información geográfica</t>
  </si>
  <si>
    <t>Consultoría en evaluación ambiental y cambio climático</t>
  </si>
  <si>
    <t>1. Realización de proyectos de Análisis Espacial en el ámbito de las infraestructuras del transporte.
2.Transformación y Análisis GIS de datos.
3. Preparación y diseño de resultados cartográficos.
4. Búsqueda y edición de fuentes de datos.</t>
  </si>
  <si>
    <t>Titulación universitaria media y/o superior:
Grado en Geografía y Ordenación del Territorio o Licenciatura en Geografía.
Máster en Tecnología de la Información Geográfica.
Licenciatura en Ciencias Ambientales o titulaciones similares (por ejemplo, Grado en Ciencias Ambientales, Licenciatura en Ciencias
Biológicas, Grado en Ingeniería del Medio Natural, Máster Ingeniería Ambiental).
Ingeniería de Montes o titulaciones similares (por ejemplo, Ingeniería Agrónoma)</t>
  </si>
  <si>
    <t>- Experiencia de al menos 4 años en GIS.
- Experiencia de al menos 1 año en GIS aplicado a estudios ambientales o consultoría del transporte.
- Manejo de ArcGIS.</t>
  </si>
  <si>
    <t>TRO-ECEE-002</t>
  </si>
  <si>
    <t>Gerente especialista en contaminación acústica</t>
  </si>
  <si>
    <t>1. Coordinación y elaboración de estudios de ruido para tramitación ambientales o proyectos de infraestructuras del transporte.
2. Coordinación y supervisión y/o elaboración de Mapas Estratégicos de Ruido.
3. Coordinación y supervisión y/o elaboración de Planes de Acción de Ruido.
4. Gestión del ámbito técnico de los proyectos bajo su responsabilidad.</t>
  </si>
  <si>
    <t>Titulación Universitaria superior:
Licenciatura en Ciencias Ambientales. 
Licenciatura en Ciencias Biológicas.
Ingeniería Industrial. 
Ingeniería de Telecomunicaciones.</t>
  </si>
  <si>
    <t>- Experiencia de al menos 15 años en el ámbito de la acústica ambiental asociada a infraestructuras del transporte. 
- Experiencia de al menos 6 años gestionando equipos. 
- Manejo de software de simulaciones acústicas.</t>
  </si>
  <si>
    <t>TRO-ECEE-003</t>
  </si>
  <si>
    <t>Gerente especialista en sistemas de información geográfica</t>
  </si>
  <si>
    <t>1. Realización de proyectos de Análisis Espacial en el ámbito de las infraestructuras del transporte.
2.Transformación y Análisis GIS de datos.
3.Preparación y diseño de resultados cartográficos.
4. Planificación y coordinación de las actividades y recursos asociados a la ejecución de los trabajos relacionados con GIS, tanto en trabajos nacionales como en trabajos internacionales.</t>
  </si>
  <si>
    <t>Titulación universitaria media y/o superior:
Máster en Tecnología de la Información Geográfica.
Licenciatura en Ciencias Ambientales o titulaciones similares (por ejemplo, Grado en Ciencias Ambientales, Licenciatura en Ciencias Biológicas, Grado en Ingeniería del Medio Natural, Máster Ingeniería Ambiental).
Ingeniería de Montes o titulaciones similares (por ejemplo, Ingeniería Agrónoma).Máster en Hidrología y Gestión de Recursos Hídricos.</t>
  </si>
  <si>
    <t>- Experiencia de al menos 10 años en sistemas de información geográfica. 
- Experiencia de al menos 7 años en trabajos de sistemas de información geográfica en el ámbito las infraestructuras de transporte.
- Experiencia de al menos 4 años en coordinación o gestión de equipos.
- Experiencia en trabajos internacionales.
- Conocimiento experto de ArcGIS.</t>
  </si>
  <si>
    <t>TRO-ECEI-001</t>
  </si>
  <si>
    <t>G. SUBVENCIONES EN INFRAESTRUCTURAS</t>
  </si>
  <si>
    <t>Técnico/Consultor económico-financiero-jurídico</t>
  </si>
  <si>
    <t>Sí</t>
  </si>
  <si>
    <t>1. Redacción de los instrumentos jurídicos necesarios para el diseño de las convocatorias de ayudas para el transporte en el PRTR.
2. Asesoría jurídica en las consultas realizadas en las convocatorias de ayudas para el transporte en el PRTR.
3. Gestión de las solicitudes en las convocatorias de ayudas para el transporte en el PRTR.
4. Elaboración de informes de requerimientos y la verificación de documentación aportada en las ayudas presentadas en convocatorias para el transporte en el PRTR.</t>
  </si>
  <si>
    <t>Titulación Universitaria Superior: Licenciatura en Derecho o Grado Derecho + Máster Oficial</t>
  </si>
  <si>
    <t>- Al menos 10 años de experiencia en asesoría jurídica para la gestión de fondos europeos. 
- Al menos 5 años de experiencia en tramitación de procedimientos de contratación del sector público.
- Conocimiento de Aplicaciones de la Administración pública.</t>
  </si>
  <si>
    <t>TRO-ECSA-001</t>
  </si>
  <si>
    <t>G. ADMINISTRACIÓN JUDICIAL ELECTRÓNICA</t>
  </si>
  <si>
    <t>Actividades para la Coordinación, Consultoría Técnica y Funcional para la Sede de Electrónica Acceda del Ministerio de Justicia</t>
  </si>
  <si>
    <t>Jefe/a proyecto TI</t>
  </si>
  <si>
    <t>1. Coordinación Iniciativas Sede Electrónica Acceda del Ministerio de Justicia en el ámbito de Trámites Judiciales, Administrativos y Fiscalía General del Estado realizando tareas de gestión de recursos, planificación, seguimiento, supervisión y generación de informes
2. Coordinación Iniciativas Plataforma de Intermediación de Datos (PID) Cliente Ligero realizando tareas de análisis funcional planificación, seguimiento, supervisión y generación de informes.
3. Analisis Funcional, toma de requisitos, analisis de viabilidad e impacto, interlocución con equipos de desarrollo y validación de las entregas realizadas por el equipo de desarrollo.
4. Interlocución directa con el cliente (Dirección General para la Transformación Digital de la Administración de Justicia) y Subdirección general de impulso e innovación de servicios digitales) para el apoyo en la elaboración de presentaciones y difusión de contenido.</t>
  </si>
  <si>
    <t>Titulación Universitaria Media o Superior en informática</t>
  </si>
  <si>
    <t>- Al menos 15 años de experiencia general en el sector TI.
- Al menos 6 años de experiencia en actividades de gestión de proyectos relativos a la modernización tecnológica de la Administración de Justicia.
- Al menos 2 años de experiencia realizando tareas de coordinación, consultoría técnica y funcional relativas a Sede Electrónica Acceda del Ministerio de Justicia.
- Experiencia en tareas de coordinación, consultoría técnica y funcional relativas a la Plataforma de Intermediación de Datos (PID) Cliente Ligero para su integración con Sede Electrónica Acceda del Ministerio de Justicia.</t>
  </si>
  <si>
    <t>TRO-ECSA-002</t>
  </si>
  <si>
    <t>Coordinación y Consultoria Estratégica para la ejecución del Plan de Transformación digital del ICAC (Instituto de Contabilidad y Auditoría de Cuentas)</t>
  </si>
  <si>
    <t xml:space="preserve">1. Consultoría estratégica en lo relativo a actividades TIC relacionadas con la ejecución del Plan de Transformación digital del ICAC (Instituto de Contabilidad y Auditoría de Cuentas).
2. Detección de necesidades específicas, análisis de viabilidad e identificación de nuevos proyectos y líneas de acción TIC relacionadas con la ejecución del Plan de Transformación digital del ICAC (Instituto de Contabilidad y Auditoría de Cuentas).
3. Apoyo en la elaboración de memorias justificativas y pliegos de prescripciones técnicas de los proyectos TIC para su licitación, así como colaboración en la valoración de ofertas técnicas relacionadas con la ejecución del Plan de Transformación digital del ICAC (Instituto de Contabilidad y Auditoría de Cuentas).
4. Gestión de los proyectos en ejecución (planificación, seguimiento, control de equipos y control del servicio prestado por terceros).
</t>
  </si>
  <si>
    <t>Preferiblemente Titulación técnica universitaria en informática o conocimientos equivalentes equiparados por la empresa y/o experiencia consolidada en el ejercicio de la actividad profesional en la empresa y reconocida por ésta.</t>
  </si>
  <si>
    <t>- Al menos 15 años de experiencia general en el sector TI.
- Al menos 6 años de experiencia desarrollando actividades de Consultoría, analisis funcional, analisis de viabilidad e integración de sistemas de información.
-  Al menos 2 años de experiencia desarrollando actividades de Consultoría y analisis de las necesidades del organismo ICAC  (Instituto de Contabilidad y Auditoría de Cuentas)  para el cumplimiento de la ley de procedimiento administrativo y su implementación en sede y tramitación mediante Acceda.
- Al menos 4 años de experiencia realizando tareas de coordinación de proyectos, gestión de recursos, planificación y seguimiento de tareas, supervisión y generación de informes.
- Experiencia en la realización de actividades para la gobernanza de iniciativas enmarcadas dentro del Plan de Transformación Digital del ICAC (Instituto de Contabilidad y Auditoría de Cuentas).</t>
  </si>
  <si>
    <t>TRO-ECSC-001</t>
  </si>
  <si>
    <t>G. CONSULTORÍA TI Y CIBERSEGURIDAD</t>
  </si>
  <si>
    <t>Técnico/a de apoyo instrumental en controles TIC</t>
  </si>
  <si>
    <t>IT: Analista</t>
  </si>
  <si>
    <t>1. Estudio de alternativas y definición de arquitectura lógica y física sistema de comunicaciones electrónicas en nuevos desarrollos.
2. Interlocución con los diferentes equipos internos y externos que participan en la definición de la arquitectura.
3.Diseño de solución de BBDD.
4. Elaboración de documentos técnicos de arquitectura software.</t>
  </si>
  <si>
    <t>Titulación universitaria superior en Informática</t>
  </si>
  <si>
    <t>- Mas de quince (15) años de experiencia profesional técnica en proyectos de desarrollo TIC con Java
- Al menos diez (10) años de experiencia en funciones de análisis, desarrollo, pruebas, despliegues y apoyo a equipo de desarrollo en proyectos Java con Spring e Hibernate
- Al menos tres (3) años de experiencia en funciones de análisis, desarrollo, pruebas, despliegues y apoyo a equipo de desarrollo en proyectos .NET con C#, Entity Framework y LinQ
- Más de cinco (5) años de experiencia en proyectos técnicos TIC en la Administración Pública
- Experiencia en proyectos TIC con Carpeta ciudadana así como con certificados digitales utilizados en la AGE</t>
  </si>
  <si>
    <t>TRO-ECSC-002</t>
  </si>
  <si>
    <t>1. Diseño, definición e implementación de arquitecturas basadas en microservicios, en entornos Cloud. Evaluación de las necesidades de integración de las distintas tecnologías necesarias para la implantación de entornos Cloud de alta disponibilidad, y migración de entornos on-premise a Cloud.
2. Coordinación de equipos propios o externos en trabajos colaborativos y reporte de avances a responsable de proyecto.
3. Elaboración de documentación técnica ligada a las especificaciones técnicas de aplicaciones en entornos cloud.
4. Interlocución con unidades de negocio para analizar sus necesidades y trasladar estas a los requisitos de las aplicaciones o a los distintos componentes de la infraestructura IT.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</si>
  <si>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</si>
  <si>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Mas de cinco (5) años de experiencia profesional técnica en proyectos de desarrollo TIC con Java
- Al menos tres (3) años de experiencia en funciones de análisis y desarrollo en proyectos Java con Spring, Hibernate, Maven y GIT
- Experiencia de al menos dos (2) en proyectos TIC relacionados con entornos Cloud en la Administración pública
- Al menos dos (2) años de experiencia en proyectos con servicios web con Swagger en la Administración pública
- Aportar formación certificada en soluciones y/o arquitectura Cloud de proveedores oficiales (tipo Azure, Google, AWS...)</t>
  </si>
  <si>
    <t>TRO-ECSS-001</t>
  </si>
  <si>
    <t>G. EXPLOTACIÓN Y SOPORTE TI</t>
  </si>
  <si>
    <t>Técnico/a de control de gestión</t>
  </si>
  <si>
    <t>IT: Generalistas de TI, Telecomunicaciones e internet</t>
  </si>
  <si>
    <t>1. Toma de requerimientos y análisis funcional en aplicaciones de gestión administrativa de fondos europeos.
2. Gestión de datos maestros en SAP para exportación de expedientes MRR en ADIF.
3. Consultas a la base de datos Access.
4. Elaboración de procedimientos de aplicaciones.</t>
  </si>
  <si>
    <t>Grado Universitario en Informática de Gestión.</t>
  </si>
  <si>
    <t>- Experiencia global mínima de 5 años en soporte de incidencias.
- Experiencia global mínima de 3 años en análisis y control de datos financieros (facturación, cierres mesuales, seguimientos pagos...). 
- Experiencia de al menos 3 años de experiencia como usuario avanzado de SAP FI y 1 año en SAP SD y MM.
- Experiencia de al menos 1 año realizando consultas con SQL en Base de Datos Access.Experiencia de al menos 1 año en proyectos de gestión administrativa y apoyo técnico de fondos europeos en ADIF.
- Interlocución directa con el cliente.</t>
  </si>
  <si>
    <t>TRO-ECSS-002</t>
  </si>
  <si>
    <t>Soporte técnico en microinformática</t>
  </si>
  <si>
    <t>IT: Soporte</t>
  </si>
  <si>
    <t>1. Soporte y resolución de incidencias (hardware, certificados, Portal de Firma, Decreto,..) y peticiones de usuario.
2. Creación y actualización de la base de datos Microsoft Access.
3. Adminisrtación de la plataforma de gestión de documentación Decreto.
4. Mantenimiento y configuracón de: periféricos.</t>
  </si>
  <si>
    <t>Preferiblemente titulación universitaria en Informática o conocimientos equivalentes equiparados por la empresa y/o experiencia consolidada en el ejercicio de la actividad profesional en la empresa y reconocida por ésta</t>
  </si>
  <si>
    <t>- Más de 5 años de experiencia en la gestión y soporte de incidecias de usuarios.
- Más de 5 años de experiencia en gestión de usuarios en distintos sistemas y 1 año con Active Directory.
- Experiencia de al menos 1 año como técnico en microinformática en Demarcación de Carreteras.
- Experiencia de al menos 1 año creando y actualizando bases de datos Microsoft Access.
- Experiencia de al menos 1 año en soporte al usuario en firma digital (Portafirmas).
- Experiencia de al menos 1 año de expetiencia trabajando con certificados digitales (importación-exportación).
- Experiencia de al menos 1 año de expetiencia configurando y mantenimiendo servicios de impresión.</t>
  </si>
  <si>
    <t>TRO-ECSI-001</t>
  </si>
  <si>
    <t>G. SERVICIOS TRANSVERSALES TI</t>
  </si>
  <si>
    <t>Jefe/a de Proyecto Senior TI :  Portales Web y Desarrollo  de Software.</t>
  </si>
  <si>
    <t>1. Responsable técnico de proyectos TI de Portales Web: Toma de requisitos, análisis, diseño técnico, desarrollo, ejecución de pruebas e implementación del software.
2. Responsable técnico de proyectos TI de Desarrollo de Software: Toma de requisitos, análisis, diseño técnico, desarrollo, ejecución de pruebas e implementación del software.
3. Planificación de recursos y actividades, coordinación de equipos, asignación y supervisión de tareas, control y seguimiento económico y temporal del proyecto, control y seguimiento de hitos críticos y gestión de Riesgos
4. Asesoramiento técnico en la preparación de ofertas TI para portales Web y Desarrollos de Software( nacionales e internacionales) e identificación de nuevas oportunidades</t>
  </si>
  <si>
    <t>Titulación Universitaria Informática o Conocimientos equivalentes equiparados por la empresa y/o experienciia consolidada en el ejercicio de la actividad profesional en la empresa y reconocida por ésta.</t>
  </si>
  <si>
    <t>- Experiencia de más de 15 años en el rol de Jefe/a de Proyectos TI gestionando proyectos y equipos.
- Experiencia de más de 10 años en el análisis técnico/ funcional y en el desarrollo de aplicaciones informáticas.
- Experiencia de más de 10 años en el análisis técnico/funcional y en el desarrollo de Portales Web. 
- Experiencia de más de 10 años en proyectos TI de varias áreas del sector del transporte: Aéreo, ferroviario, carretera, etc
- Experiencia de más de 5 años utilizando la plataforma SharePoint como solución técnica en Portales Web. 
- Experienica de más de 5 años utilizando herramientas para el desarrollo de software con metodologías ágiles.</t>
  </si>
  <si>
    <t>TRO-ECSP-001</t>
  </si>
  <si>
    <t>G. SMART PRODUCTS</t>
  </si>
  <si>
    <t>Gerente 3</t>
  </si>
  <si>
    <t>Consultor/a de Metodología CMMI</t>
  </si>
  <si>
    <t>Consultoría TI</t>
  </si>
  <si>
    <t>1. Desarrollo de normas y procedimientos de gestión de proyectos TI enmarcados en el Modelo CMMI.
2. Soporte a los Jefes/as de Proyecto y Equipos de proyecto para la implantación de CMMI en sus proyectos y el mantenimiento de procedimientos enmarcados en la metodología CMMI implantada en la Subdirección.
3. Seguimiento de los indicadores de calidad (KPI) que evaluan el grado de implantación de la metodología.
 4. Control documental asociada a la calidad de los proyectos de la Subdirección.</t>
  </si>
  <si>
    <t>Titulación técnica universitaria en informática o conocimientos equivalentes equiparados por la empresa y/o experiencia consolidada en el ejercicio de la actividad profesional en la empresa y reconocida por ésta.</t>
  </si>
  <si>
    <t>- Experiencia general de al menos 15 años en el sector TI.
- Experiencia de al menos 10 años en gestión de proyectos.
- Certificaciones:
        - Certified CMMI Associate
        - ITIL – Gestión de TI basada en ITIL v3 
        - Scrum Master</t>
  </si>
  <si>
    <t>TRO-ECSP-002</t>
  </si>
  <si>
    <t>Diseñador de modelos 3D</t>
  </si>
  <si>
    <t>IT: Desarrollo de aplicaciones de TI</t>
  </si>
  <si>
    <t>1. Diseño y modelado de objetos en 3D.
2. Desarrollo de aplicaciones en Unity.
3. Control de calidad / QA de aplicaciones.
4. Toma de requisitos con el cliente para el diseño y modelado de objetos.</t>
  </si>
  <si>
    <t>- Experiencia global mínima de 2 años. 
- Experiencia de al menos 1 año en proyectos de simulación de control de tráfico aéreo para entrenamiento y formación de personal ATC en Torre, Aproximación y Ruta.
- Experiencia de al menos 1 año en diseño y modelado de objetos en 3D.</t>
  </si>
  <si>
    <t>TRO-EEMP-001</t>
  </si>
  <si>
    <t>G. CONSERVACIÓN DE CARRETERAS Y TECNOLOGÍA DE VÍA</t>
  </si>
  <si>
    <t>Mantenimiento de Infraestructuras Ferroviarias</t>
  </si>
  <si>
    <t xml:space="preserve">1. Revisión e inspección de las instalaciones del cambiador de ancho
2. Realizar operaciones de mantenimiento de las instalaciones
3. Atención de averias de elementos que integran el cambiador
4. Realizar reparaciones y sustituciones de elementos del cambiador según programa de mantenimiento
</t>
  </si>
  <si>
    <t>Sin titulación requerida</t>
  </si>
  <si>
    <t>- Al menos 1 año de experiencia en mantenimiento de cambiadores de ancho de vía</t>
  </si>
  <si>
    <t>TRO-EEMP-002</t>
  </si>
  <si>
    <t>Conservación de carreteras</t>
  </si>
  <si>
    <t>- Experiencia como auxiliar administrativo de al menos 5 años.
- Experiencia de al menos 1 año en el apoyo administrativo a la Administración General del Estado.
- Valorable experiencia en el manejo de aplicaciones informáticas para la gestión de expedientes de explotación 
- Domino de paquete Office.</t>
  </si>
  <si>
    <t>TRO-EEMP-003</t>
  </si>
  <si>
    <t>1. Revisión e inspección de las instalaciones del cambiador de ancho
2. Realizar operaciones de mantenimiento de las instalaciones
3. Atención de averias de elementos que integran el cambiador
4. Realizar reparaciones y sustituciones de elementos del cambiador según programa de mantenimiento</t>
  </si>
  <si>
    <t>TRO-EEMP-004</t>
  </si>
  <si>
    <t>TRO-EEMP-005</t>
  </si>
  <si>
    <t>1. Realizar informes de actividades propias de la asistencia técnica de apoyo a la conservación y explotación
2. Coordinar la redacción de informes de seguimiento en actuaciones de conservación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</si>
  <si>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Ingeniería Técnica en Topografía</t>
  </si>
  <si>
    <t>- Al menos 3 años de experiencia en proyectos de conservación y explotación de carreteras
- Al menos 3 años de experiencia en proyectos relacionados con obras de carreteras</t>
  </si>
  <si>
    <t>TRO-EEMP-006</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</si>
  <si>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</si>
  <si>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 Al menos 1 año de experiencia en el control y vigilancia de actuaciones de conservación de carreteras
- Valorable experiencia en el manejo de aplicaciones informáticas para la gestión de la conservación de carreteras.</t>
  </si>
  <si>
    <t>TRO-EEMP-007</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</si>
  <si>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</si>
  <si>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 Al menos 5 años de experiencia en redacción de proyectos de carreteras, estudios de carreteras 
- Al menos 5 años de experiencia en tratamiento y gestión de expropiaciones 
- Al menos 5 años de experiencia en trabajos de explotación y conservación 
- Experiencia AUTOCAD, Clip y PRESTO desarrollando estas actividades.</t>
  </si>
  <si>
    <t>TRO-EEMP-008</t>
  </si>
  <si>
    <t>Técnico/a de Tecnología de vía</t>
  </si>
  <si>
    <t>Tecnología de vía</t>
  </si>
  <si>
    <t>1. Elaboración de Especificaciones Técnicas y Normativa sobre elementos de superestructura ferroviaria
2. Realización de informes y estudios relacionados con elementos de superestrutura ferroviaria
3. Redacción de proyectos de mantenimiento y renovación de infraestructuras ferroviarias
4. Realización de estudios específicos de elementos de superestructura: vía en placa</t>
  </si>
  <si>
    <t>Ingeniería Superior Industrial</t>
  </si>
  <si>
    <t>- Al menos 5 años de experiencia en proyectos de tecnología de vía
- Al menos 5 años de experiencia en proyectos de superestrutura ferroviaria</t>
  </si>
  <si>
    <t>TRO-EEMP-009</t>
  </si>
  <si>
    <t>Máster en Prevención de Riesgos Laborales</t>
  </si>
  <si>
    <t>TRO-EEMW-001</t>
  </si>
  <si>
    <t>G. MANTENIMIENTO DE ALTA VELOCIDAD</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</si>
  <si>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</si>
  <si>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</si>
  <si>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Universitaria Superior o Media:
ICCP o Máster en Ingeniería de Caminos Canales y Puertos
Ingeniería Técnica en Obras Públicas o Grado en Ingeniería Civil
Arquitectura o Máster en Arquitectura
Arquitectura Técnica o Grado en Arquitectura</t>
  </si>
  <si>
    <t>- Experiencia de al menos 5 años en obras de infraestructura.
- Experiencia de al menos 1 año en obras ferroviarias de AV
- Valorable conocimiento en las aplicaciones AUTOCAD y Menfis o similar
- Valorable conocimiento en las aplicaciones PIDAME y SIOS
- Valorable conocimientos de normativa de seguridad en la circulación ferroviaria</t>
  </si>
  <si>
    <t>TRO-EEMW-002</t>
  </si>
  <si>
    <t>Técnico/a en Gestión de LAV</t>
  </si>
  <si>
    <t>1. Responsable de la gestión técnica del proyecto.
2. Coordinación de los equipos de trabajo y de las distintas materias que integren todas las actuaciones del encargo.
3. Responsable de la ejecución de los informes mensuales de todas las áreas técnicas del proyecto.
4. Liderazgo del equipo técnico multidisciplinar, apoyo directo a la Jefatura de Área</t>
  </si>
  <si>
    <t>Titulación Universitaria Superior o Media:
Ingeniería de Caminos, Canales y Puertos o Máster en Ingeniería de Caminos Canales y Puertos
Ingeniería Técnica en Obras Públicas o Grado en Ingeniería Civil</t>
  </si>
  <si>
    <t>- Experiencia de al menos 10 años en obras de infraestructura.
- Experiencia de al menos 5 años en obras ferroviarias de AV
- Valorable conocimiento en las aplicaciones AUTOCAD y Menfis o similar
- Valorable conocimiento en las aplicaciones PIDAME y SIOS
- Valorable conocimientos de normativa de seguridad en la circulación ferroviaria</t>
  </si>
  <si>
    <t>TRO-EEMW-003</t>
  </si>
  <si>
    <t>Técnico/a en Calidad</t>
  </si>
  <si>
    <t>1. Apoyo técnico en las auditorías sobre la implantación del sistema de calidad de Ineco
2. Coordinador/a de Calidad realizando labores de gestión de calidad, según la Norma ISO 9001 supervisar y coordinar el cumplimiento de los requisitos expresados en dicha Norma
3. Gestión de Acuerdos Marcos, desde la preparación de documentación para la licitación de los propios acuerdos marco, valoración y posterior gestión y control de los contratos basados de los mismos
4. Apoyo técnico para proyectos ferroviarios en AV.</t>
  </si>
  <si>
    <t>Titulación Universitaria Superior o Media:
Ingeniería de Caminos Canales y Puertos o Máster en Ingeniería de Caminos Canales y Puertos
Ingeniería Técnica en Obras Públicas o Grado en Ingeniería Civil</t>
  </si>
  <si>
    <t>- Experiencia de al menos 10 años en gestión de calidad
- Experiencia de al menos 5 años en proyectos ferroviarios
- Valorable conocimiento en las aplicaciones AUTOCAD y Presto o similar
- Valorable conocimiento en las aplicaciones SIOS
- Valorable conocimientos de normativa de seguridad en la circulación ferroviaria</t>
  </si>
  <si>
    <t>TRO-EEMW-004</t>
  </si>
  <si>
    <t>Técnico/a en Gestión Documental</t>
  </si>
  <si>
    <t>1. Gestión de obras a terceros, que son obras de otras Administraciones Públicas o entidades privadas que afectan a la explotación ferroviaria.
2. Preparación de las auditorías de la Base de Mantenimiento
3. Gestión de la documentación relativa a las IT y normativa de Adif.
4. Gestión de documentación relativa a la seguridad en la circulación de la maquinaria de vía</t>
  </si>
  <si>
    <t>Titulación Universitaria Media:
Ingeniería Técnica en Obras Públicas o Grado en Ingeniería Civil
Ingeniería Técnica en Topografía o Grado en Arquitectura
Grado en Ingeniería Geomática y Topografía</t>
  </si>
  <si>
    <t>- Experiencia de al menos 1 año en obras ferroviarias de AV
- Valorable conocimiento en las aplicaciones PIDAME y SIOS
- Valorable conocimientos de normativa de seguridad en la circulación ferroviaria</t>
  </si>
  <si>
    <t>TRO-EEMW-005</t>
  </si>
  <si>
    <t>Técnico/a de Vía y Desvíos</t>
  </si>
  <si>
    <t>1. Apoyo técnico sobre recargues en vía y desvíos de todas las LAV
2. Apoyo técnico sobre defectos internos de carril en todas las LAV
3. Asistencia a las incidencias más relevantes de vía y desvíos de todas las LAV
4. Redacción de informes de las incidencias de vía y desvíos de todas las LAV</t>
  </si>
  <si>
    <t>Titulación Universitaria Superior o Media:
ICCP o Máster en Ingeniería de Caminos Canales y Puertos
Ingeniería Técnica en Obras Públicas o Grado en Ingeniería Civil</t>
  </si>
  <si>
    <t>- Experiencia de al menos 2 años en inspección de vía y desvíos de AV
- Valorable conocimiento en las aplicaciones PIDAME y SIOS
- Valorable conocimientos de normativa de seguridad en la circulación ferroviaria</t>
  </si>
  <si>
    <t>TRO-EEMM-001</t>
  </si>
  <si>
    <t>G. MANTENIMIENTO DE RED CONVENCIONAL</t>
  </si>
  <si>
    <t>Técnico apoyo gestión administrativa</t>
  </si>
  <si>
    <t>Gestión técnica y administrativa</t>
  </si>
  <si>
    <t>1. - Elaboración de informes de seguimiento de actuaciones.
2. - Coordinación transversal de departamentos.
3. - Tramitación de documentación técnica y administrativa
4. - Preparación de informes puntuales solicitados por el cliente.</t>
  </si>
  <si>
    <t>Licenciatura en Derecho
Licenciatura en Administración de Empresas
Licenciatura en Economia o similares</t>
  </si>
  <si>
    <t>- Al menos 2 años de experiencia en gestión de expedientes.
- Valorable conocimientos de procedimientos del ADIF.
- Valorable experiencia en optimización de procedimientos documentales.</t>
  </si>
  <si>
    <t>TRO-EEMM-002</t>
  </si>
  <si>
    <t>Jefe/a de Proyecto</t>
  </si>
  <si>
    <t>Jefes/as de Proyecto y Coordinadores/as técnicos/as de especialidad</t>
  </si>
  <si>
    <t>1. Gestiónar técnicamente el proyecto/s.
2. Controlar los costes asociados a los diferentes proyectos.
3. Coordinar los equipos de trabajo y de las distintas materias que integren todas las actuaciones del encargo.
4. Liderar el equipo técnico y especialistas.</t>
  </si>
  <si>
    <t>Titulación Universitaria Media o Superior:
Ingeniería de Caminos Canales y Puertos
Ingeniería Técnica de Obras Públicas
Grado en Ingeniería Civil</t>
  </si>
  <si>
    <t>- Al menos 6 años de experiencia global.
- Al menos 4 años de experiencia en mantenimiento/obras ferroviarias.
- Conocimientos en gestión de proyectos y planificación.</t>
  </si>
  <si>
    <t>TRO-EEMM-003</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</si>
  <si>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</si>
  <si>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</si>
  <si>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TRO-EEMM-004</t>
  </si>
  <si>
    <t>Técnico/a apoyo gestión administrativa</t>
  </si>
  <si>
    <t>Vizcaya</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</si>
  <si>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</si>
  <si>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Obras Públicas / Grado en Ingeniería Civil Licenciatura en Ciencias Geológicas
Ingeniería técnica en Topografia o asimilables.</t>
  </si>
  <si>
    <t>- Al menos 3 años de experiencia en gestión de expedientes.
- Valorable conocimientos de procedimientos del ADIF.
- Valorable experiencia en optimización de procedimientos documentales.</t>
  </si>
  <si>
    <t>TRO-EEMM-005</t>
  </si>
  <si>
    <t>Licenciatura en Derecho
Licenciatura en Administración de Empresas
Licenciatura en Economia
Ingeniería de Caminos, Canales y Puertos 
Ingeniería técnica de Obras Públicas / Grado en Ingeniería Civil Licenciatura en Ciencias Geológicas 
Ingeniería técnica en Topografia o asimilables.</t>
  </si>
  <si>
    <t>- Al menos 5 años de experiencia en gestión de expedientes.
- Valorable conocimientos de procedimientos del ADIF.
- Valorable experiencia en optimización de procedimientos documentales.</t>
  </si>
  <si>
    <t>TRO-EEMM-006</t>
  </si>
  <si>
    <t>Ingeniería de Caminos, Canales y Puertos 
Ingeniería técnica de Obras Públicas / Grado en Ingeniería Civil 
Licenciatura en Ciencias Geológicas 
Ingeniería técnica en Topografia o asimilables.</t>
  </si>
  <si>
    <t>TRO-EEMM-007</t>
  </si>
  <si>
    <t>Ingeniería de Caminos, Canales y Puertos 
Ingeniería técnica de Obras Públicas / Grado en Ingeniería Civil
Licenciatura en Ciencias Geológicas 
Ingeniería técnica en Topografia o asimilables.</t>
  </si>
  <si>
    <t>TRO-EEMM-008</t>
  </si>
  <si>
    <t>Titulación Universitaria Media o Superior:
Ingeniería de Caminos Canales y Puertos
Ingeniería Técnica de Obras Públicas
Grado en Ingeniería Civil
Ingeniería Técnica en Topografía</t>
  </si>
  <si>
    <t>- Al menos 6 años de experiencia global.
- Al menos 4 años de experiencia en mantenimiento ferroviario.
- Conocimientos en gestión de proyectos y planificación.</t>
  </si>
  <si>
    <t>TRO-EEMM-009</t>
  </si>
  <si>
    <t>Navarra</t>
  </si>
  <si>
    <t>1. Elaboración de informes de seguimiento de actuaciones.
2. Inspecciones de infraestructura para determinar el estado de los activos (Terraplenes, desmontes, estructuras, túneles, caminos de servicio, cerramiento, zonas de dominio público)
3. Vigilancia y seguimento de obras
4. Preparación de informes puntuales solicitados por el cliente.</t>
  </si>
  <si>
    <t>- Al menos 2 años de experiencia en obras de mantenimiento ferroviarias
- Valorable conocimientos de procedimientos del ADIF.
- Valorable concimientos de delineación</t>
  </si>
  <si>
    <t>TRO-EEMM-010</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</si>
  <si>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</si>
  <si>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 Al menos 2 año de experiencia en obras ferroviarias
- Valorable conocimientos de procedimientos del ADIF.
- Valorable habilitaciones en seguridad en la circulación (Piloto de seguridad habilitado y / o Encargado de Trabajos)</t>
  </si>
  <si>
    <t>TRO-EEML-001</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</si>
  <si>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</si>
  <si>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</si>
  <si>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</si>
  <si>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</si>
  <si>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Al menos 12 años de experiencia global.
- Al menos 7 años de experiencia en proyectos/obras ferroviarias.
- Al menos 5 años de experiencia como Jefe de Unidad.</t>
  </si>
  <si>
    <t>TRO-EEML-002</t>
  </si>
  <si>
    <t>- Al menos 6 años de experiencia global.
- Al menos 4 años de experiencia en proyectos/obras ferroviarias.
- Conocimientos de los procedimientos internos de Ineco.</t>
  </si>
  <si>
    <t>TRO-EEMO-001</t>
  </si>
  <si>
    <t>Técnico/a Inspección LAV</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</si>
  <si>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</si>
  <si>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de Media, Ingeniería Técnica Forestal</t>
  </si>
  <si>
    <t>- Mínimo 12 meses de experiencia en realizacion de inspecciones de infraestructuras de AV.
- Valorable curso RESPONSABLE TÉCNICO (acorde a la Instrucción Técnica ADIF-IT-301-001-007-SC-524).
- Valorable Curso Habilitante Inspección Infraestructuras Ferroviarias Según NAP en vigor.
- Necesario Curso de Trabajos en altura para inspección de estructuras.</t>
  </si>
  <si>
    <t>TRO-EEMO-002</t>
  </si>
  <si>
    <t>Gerente de Monitorización y Pruebas de Carga</t>
  </si>
  <si>
    <t>Estructuras</t>
  </si>
  <si>
    <t>1. Responsable del equipo de Pruebas de Carga y Monitorizacion
2. Responsable del equipo OMA.
3. Responsable del equipo de SHM.
4. Responsable de los procesos de I+D+i aplicables al campo de la monitorizacion.</t>
  </si>
  <si>
    <t>- Experiencia minima de 15 años en proyectos relacinados con la monitorizacion y realizacion de pruebas de Carga en Estructuras de obra civil y edificacion.
- Necesaria experiencia demostrable en SHM.
- Necesaria experiencia demostrable en la realizacion de caracterizaciones dinamicas en estructuras.
- Necesaria Formacion en Planificador 3.0.
- Valorable Formacion PMP.</t>
  </si>
  <si>
    <t>TRO-EEMO-003</t>
  </si>
  <si>
    <t>Gerente Técnico Proyectos de Patología de Puentes</t>
  </si>
  <si>
    <t>1. Rol de Jefe de proyecto en contratos de redacción de proyectos de Reparacion, Refuerzo y Rehabilitacion de Puentes de Hormigon y Fabrica tanto de Carreteras como de Ferrocarriles.
2. Responsable de la gestión técnica del proyecto frente al cliente y a la organización, así como de los costes asociados a los códigos de los que es responsable.
3. Gestion de equipos multidisciplanares con la participacion de distintas GA´s.
4. Responsable de la redaccion de proyectos de Reparacion, Refuerzo y Rehabilitacion de Puentes de Hormigon y Fabrica tanto de Carreteras como de Ferrocarriles</t>
  </si>
  <si>
    <t>Ingeniería de Caminos Canales y Puertos</t>
  </si>
  <si>
    <t>- Minimo 12 años de experiencia en proyectos relacionados con la evaluacion, reparacion, refuerzo y rehabilitacion de estructuras.
- Necesario Master Gestión de Proyectos (PMP).
- Necesario PRINCE 2 Foundation.
- Necesario Planificador 3.0 NIVEL EXPERTO.
- Necesario Itinerario Formativo para Directores de Obra.
- Necesario Contract Manager: Administración y gestión de contratos de proyectos de ingeniería y construcción .</t>
  </si>
  <si>
    <t>TRO-EEWE-001</t>
  </si>
  <si>
    <t>Vigilante de obra</t>
  </si>
  <si>
    <t>Asistencia técnica obras</t>
  </si>
  <si>
    <t>1. Supervisión de ejecución de diferentes actuaciones y unidades de obra (edificación)
2. Control de las modificaciones de obra y del cumplimiento del plan de obra.
3. Recopilación de Evidencias constructivas de las obras en curso, para la verificación de la certificación y seguimiento de PPI según programa de calidad.
4. Supervisión de ensayos y pruebas de laboratorio recogidas en el plan de calidad de las obras.</t>
  </si>
  <si>
    <t>FP2 Desarrollo y Aplicación de Proyectos de Construcción
FP2 Realización y Planes Obra
FP2 Proyectos de Edificación</t>
  </si>
  <si>
    <t>- Al menos 1 años de experiencia en obras de edificación en entorno ferroviario.
- Al menos 1 años de experiencia en la coordinación de trabajos acorde a los procedimientos de empresas gestoras de Infraestructuras ferroviarias.
-Al menos 10 años de experiencia en proyectos y/o obras de construcción tanto civil, edificación y ferroviaria.</t>
  </si>
  <si>
    <t>TRO-EEWE-002</t>
  </si>
  <si>
    <t>Jefe/a de proyecto</t>
  </si>
  <si>
    <t>1. Gestión técnica de Acuerdos Marco y/o Encargos de proyectos de obras de edificación.
2. Gestión técnica del alcance, costes, plazos, calidad, recursos, adquisiciones, intervinientes y riesgos de los proyectos asignados.
3. Gestión y seguimiento de expedientes de riesgos e interoperatividad asociados a sus proyectos, redacción de la documentación necesaria para la obtneción de los certificados de cada organismo.
4. Planificación de los proyectos, análisis de las desviaciones, cumplimiento de la caliad, análisis de reiesgos e interlocución técnica con el cliente.</t>
  </si>
  <si>
    <t>- Al menos 10 años de experiencia en Gestión técnica de Acuerdos Marco y/o Encargos de proyectos de obra de presupuesto mayor de 3 millones de €.
- Al menos 15 años de experiencia en puestos de responsabilidad en gestión de proyectos en el sector de la Ingeniería del Transporte, preferible obras de edificación.
- Al menos 5 años de experiencia en Gestión de interoperabilidad y riesgos en obras ferroviarias, aplicación del Reglamiento 402.
- Al menos 2 años de experiencia en tramitación de expedientes de compras, acuerdos marco, expedientes mayores y menores.
- Al menos 2 años de experiencia en elaboración de ofertas para organismos públicos y privados.
- Nivel de inglés C1-Advanced
- Certificación Project Management Professional.</t>
  </si>
  <si>
    <t>TRO-EEWE-004</t>
  </si>
  <si>
    <t>Adjunto/a al Director de Obra</t>
  </si>
  <si>
    <t>Arquitectura Técnica</t>
  </si>
  <si>
    <t>- Al menos 4 años de experiencia en obras de edificación en entorno ferroviario.
- Al menos 25 años de experiencia en proyectos y/o obras de edificación en total.
- Máster de Seguridad Integral de la edificación.</t>
  </si>
  <si>
    <t>TRO-EEWE-005</t>
  </si>
  <si>
    <t>Técnico/a de edificación</t>
  </si>
  <si>
    <t>Apoyo Técnico</t>
  </si>
  <si>
    <t>1. Asesoramiento en los distintos procesos de cada proyecto de ejecución de obras (definición, análisis, diseño, licitación de la contratación, construcción/desarrollo, implantación, pruebas y recepción).
2. Diseño, desarrollo, gestión, control y seguimiento de proyectos y obras en edificios desde el punto de vista técnico, arquitectónico y de obra civil.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 inversiones y tramitaciones con entidades públicas externas (Subdirección General de Inspecciones y Obras, Agencia Estatal de Seguridad Ferroviaria, Ayuntamientos, etc) y privados ( empresas suministradoras)</t>
  </si>
  <si>
    <t>Arquitectura Técnica y/o Ingeniería de la Edificación</t>
  </si>
  <si>
    <t>- Al menos 6 meses de experiencia en obras de edificación relacionada con el transporte.
- Al menos 6 meses de experiencia en la coordinación de trabajos acorde a los procedimientos de empresas gestoras de Infraestructuras de transporte.
- Al menos 6 años de experiencia en proyectos y/o dirección de obras de edificación y obra civil en estaciones.</t>
  </si>
  <si>
    <t>TRO-EEWE-006</t>
  </si>
  <si>
    <t>Especialista en terminales aéreas</t>
  </si>
  <si>
    <t>Perú</t>
  </si>
  <si>
    <t>1. Redacción de Proyectos Básicos, Proyectos de Ejecución y Direcciones de obras en Edificacion Aeroportuaria y Comercial.
2, Asesoría técnica y elaboración de documentación propia de la rama de Arquitectura: contratación obras / urbanismo (gestiones con empresas públicas) / instalaciones (gestión con empresas suministradoras) / estructuras (informes idoneidad y seguridad
portante) / construcción (mediciones y valoraciones).
3. Gestión, control, coordinacion y seguimiento de equipos técnicos multidisciplinares.
4. Dirección de obras de edificacion según lo indicado en la LOE (Art.12). Supervisión técnica a pie de obra, edificación y entorno comercial.</t>
  </si>
  <si>
    <t>Arquitectura (titulado superior, Plan Antiguo o Grado+Master).</t>
  </si>
  <si>
    <t>- Al menos 10 años de experiencia en proyectos y obras de Edificacion Aeroportuaria y/o Comercial.
- Al menos 10 años de experiencia en redaccion de proyectos y dirección de obras de edificación.
- Curso Básico en Prevención de Riesgos Laborales.</t>
  </si>
  <si>
    <t>TRO-EEWE-007</t>
  </si>
  <si>
    <t>1. Gestionar el ámbito técnico de los proyectos, garantizando el correcto desarrollo de los mismos en términos de calidad, rentabilidad y cumplimiento de plazos.
2. Planificar y coordinar las actividades y recursos necesarios para ejecutar el proyecto, asegurando el cumplimiento de los compromisos adquiridos y conforme a los estándares de calidad y medioambiente establecidos en Ineco.
3. Mantener la interlocución técnica con el cliente.
4. Extraer el conocimiento desarrollado y adquirido por el equipo a lo largo del proyecto identificando lecciones aprendidas y retos técnicos durante la ejecución del mismo.</t>
  </si>
  <si>
    <t>- Al menos 10 años de experiencia en obras de estaciones ferroviarias.Al menos 7 años de experiencia en la gestión de contratos acorde a los procedimientos de empresas gestoras de Infraestructuras Ferroviarias.
- Al menos 10 años de experiencia en proyectos y/o obras de edificación.
- Al menos 7 años de experiencia en la gestión interna de expedientes relacionados con obras de edificación.
- Conocimientos de las herramientas técnicas necesarias para el desempeño de las funciones (Planificador 3.0, Gestión Riesgos etc.)</t>
  </si>
  <si>
    <t>TRO-EEWI-005</t>
  </si>
  <si>
    <t>Director/a de obra</t>
  </si>
  <si>
    <t>1. Inicio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</si>
  <si>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 (Titulación Superior / Máster)</t>
  </si>
  <si>
    <t>- Ingeniería de Caminos, Caneles y Puertos con al menos diez (10) años desde titulación.
- Al menos diez (10) años de experiencia como dirección de obra para ADIF A.V.
- Experto Universitario: Túneles, construcción y asistencia técnica.
- Al menos dos (2) experiencias demostrables como dirección de obra ferroviaria para ADIF A.V. que hayan tenido como objeto la ejecución de túneles.
- Experiencia requerida como formador en aspectos relacionados con la dirección de obra.
- Requerida formación en: Formación para Formadores.</t>
  </si>
  <si>
    <t>TRO-EEWI-006</t>
  </si>
  <si>
    <t>Gestor de contratos de dirección ambiental de obra</t>
  </si>
  <si>
    <t>Dirección Ambiental de Obra</t>
  </si>
  <si>
    <t>1. Responsable por Ingeniería en la gestión de contratos como Jefe de Proyecto en proyectos de dirección ambiental de obra y relacionados.
2. Control de visitas a obra para seguiemiento de las mismas en su tramitación de documentación y ejecuión delas obras en los temas de medioambiente.
3. Control de revisión de aspectos ambientales en el desarrollo de las obras del contrato, al objeto del cumplimiento de las prescripciones de las Declaraciones de Impacto Ambiental (DIA).
4. Control de elaboración de informes técnicos periódicos sobre el grado de cumplimiento de la DIA y los informes mensuales emitidos a ADIF. Supervisión de informes ambientales de proyectos modificados y complementarios elaborados durante la ejecución de las obras</t>
  </si>
  <si>
    <t>Licenciatura en Biología (Titulación Superior)</t>
  </si>
  <si>
    <t>- Licenciado en Biología con al menos diez (10) años desde titulación.
- Valorable Titulación en Ciencias Ambientales
- Al menos cuatro (4) años de experiencia como jefe/a de proyecto de direcciones ambientales de obra para ADIF.
- Experiencia como formador/a en temas relacionados con dirección ambiental de obra.
- Al menos diez (10) años de experiencia demostrable como director/a ambiental de obra para líneas ferroviarias de alta velocidad y línea convencional.</t>
  </si>
  <si>
    <t>TRO-EEWI-001</t>
  </si>
  <si>
    <t>Adjunto/a a Dirección de Obra ferroviaria</t>
  </si>
  <si>
    <t xml:space="preserve">1. Apoyo a la Dirección de obra en el Seguimiento presupuestario y de ejecución de las obras. Seguimiento y análisis de indefiniciones del proyecto.
2. Apoyo a la Dirección de obra en el Seguimiento de la documentación administrativa relativa a incidencias (modificados, abonos por acopios de materiales,..). Elaboración de borradores de los documentos pertinentes.
3. Apoyo a la Dirección de obra en el Seguimiento y participación en los expedientes derivados del reglamento de ejecución nº 402/2013 relativo a la adopción de un método común de seguridad para la evaluación y valoración del riesgo.
4. Apoyo a la dirección de obra en los temas de: Estructuras y Construcción, Calidad, Medio Ambiene y Seguridad y Salud.
</t>
  </si>
  <si>
    <t>Máster en Ingeniería de Caminos, Canales y Puertos (Titulación Superior, Máster)</t>
  </si>
  <si>
    <t>- Ingeniería de Caminos, Canales y Puertos con al menos cinco (5) años desde titulación. 
- Ingeniería Técnica en Topografía con al menos diez (10) años desde titulación. 
- Al menos un (1) año de experiencia como adjunto a dirección de obra de obras ferroviarias para ADIF.
- Experiencia en obras ferroviarias para ADIF en entorno urbano y estaciones.
- Valorable experiencia en trabajos de obra: construcción o supervisión de obra.</t>
  </si>
  <si>
    <t>TRO-EEWI-002</t>
  </si>
  <si>
    <t>Apoyo/a técnico a la gestión de contratos</t>
  </si>
  <si>
    <t>1. Gestión interna de contratos: planificación, gestión de medios, medición de certificación, control económico.
2. Gestión de equipos de asistencia técnica a obras de carreteras y ferroviarios..
3. Planificación económica, facturación a cliente.
4. Seguimiento de informes técnicos de asistencia técnica a obra ferroviaria y de carreteras. Apoyo técnico en informes de seguridad vial.</t>
  </si>
  <si>
    <t>Máster en Ingeniería de Caminos, Canales y Puertos</t>
  </si>
  <si>
    <t>- Máster en Ingeniería de Caminos, Canales y Puertos.
- Grado en Ingeniería Civil y Territorial de al menos dos (2) años de experiencia.
- Al menos diez (10) meses de experiencia como apoyo técnico a la gestión de proyectos de carreteras y ferroviarios.
- Requerida experiencia en apoyo técnico en auditorías de seguridad viaria.</t>
  </si>
  <si>
    <t>TRO-EEWI-003</t>
  </si>
  <si>
    <t>Técnico/a de resiliencia de infraestructuras por cambio climático</t>
  </si>
  <si>
    <t>1. 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</si>
  <si>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Máster en Ingeniería de Caminos, Canales y Puertos (Titulación Superior)</t>
  </si>
  <si>
    <t>- Ingeniería de Caminos, Caneles y Puertos con al menos cinco (5) años desde titulación.
- Grado en Ingeniería Civil y Territorial con al menos siete (7) años desde titulación.
- Conocimientos de Modelización Hidráulica. 
- Conocimientos de IBER y Hec-Ras.
- Al menos ocho (8) meses de experiencia en Análisis de Resiliencia de Infraestructuras y Adaptación a los efectos del Cambio Climático de Infraestructura ferroviaria.</t>
  </si>
  <si>
    <t>TRO-EEWI-004</t>
  </si>
  <si>
    <t>Experto/a 2</t>
  </si>
  <si>
    <t>Dirección de obra ferroviaria</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</si>
  <si>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</si>
  <si>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</si>
  <si>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quince (15) años desde titulación.
- Al menos diez (10) meses de experiencia como dirección de obra para ADIF.
- Requerida experiencia en obras ferroviarias.
- Al menos cinco (5) años de experiencia como Jefe de Obra: carreteras, ferroviarias o edificación.</t>
  </si>
  <si>
    <t>TRO-EEWS-001</t>
  </si>
  <si>
    <t>1. Recopilación de información mediante la revisión de proyectos de montaje de vía y redacción de pliegos técnicos para los contratos de suministros de Aparatos de Vía, traviesas y de suministro y transporte de Balasto.
2. Seguimiento de la contratación, fabricación y suministro de los materiales de vía
3. Elaboración de los esquemas de vía correspondientes a las instalaciones de las Líneas de Alta Velocidad en Construcción.
4. Realización y seguimiento mensual de las mediciones correspondientes a las certificaciones de los contratos de suministros de materiales de vía</t>
  </si>
  <si>
    <t>Ingeniería Técnica Industrial</t>
  </si>
  <si>
    <t>- Experiencia de al menos 5 años como Técnico de Suministros de Vía. 
- Experiencia acreditada de al menos 3 años en el conocimiento de los Materiales de Vía
- Formación acreditada como especialista en Diseño Asistido por Ordenador</t>
  </si>
  <si>
    <t>TRO-EEWS-003</t>
  </si>
  <si>
    <t>Administrativo/a</t>
  </si>
  <si>
    <t>Auxiliar técnico/administrativo/a</t>
  </si>
  <si>
    <t>1. Registros de entradas y salidas de documentación.
2. Archivo documentación según Plan de Calidad.
3. Registros de fichas de recepción de material en obra y fichas de trabajos realizados con sus partes correspondientes (PPI, No Conformidades, partes diarios)
4. Apoyo al personal técnico en la realización de sus funciones.</t>
  </si>
  <si>
    <t>No es necesaria Titulación Académica</t>
  </si>
  <si>
    <t>- Al menos 2 años de experiencia como Administrativo/a en Asistencia Técnica de obra ferroviaria</t>
  </si>
  <si>
    <t>TRO-EEWS-004</t>
  </si>
  <si>
    <t>Jefe/a de Circulación</t>
  </si>
  <si>
    <t>Gestión de Circulaciones en Obra</t>
  </si>
  <si>
    <t>1. Regular los movimientos de trenes y trabajos de montaje de vía dentri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</si>
  <si>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 Al menos 1 año realizando funciones relacionadas con la regulación de la Circulación Ferroviaria en Fase de Obra</t>
  </si>
  <si>
    <t>TRO-EEWS-005</t>
  </si>
  <si>
    <t>Formación Profesional</t>
  </si>
  <si>
    <t>- Al menos 1 año de experiencia trabajando en obras dentro del entorno ferroviario ya sea relacionado con la Regulacion de la Circulación en fase de obra o en la Asistencia Técnica a la obra</t>
  </si>
  <si>
    <t>TRO-EEP-001</t>
  </si>
  <si>
    <t>Analista de planificación</t>
  </si>
  <si>
    <t>Analista</t>
  </si>
  <si>
    <t>1. Elaboración de cuadros de mando e indicadores. Desarrollo, control y seguimiento de las herramientas de gestión de la Subdirección (Planificador 3.0, Power BI, hojas de cálculo, etc.).
2. Desarrollo y diseño de base de datos especifica, KPI característicos, tipificación y clasificación de causas y medidas transformadoras.
3. Análisis de planificación, propuestas técnicas, operativas y de innovación dentro de la Subdirección. Redacción de Informes DAFO.
4. Project management, análisis de seguimiento económico de expedientes. Redacción de informes de propuestas y medidas correctoras de la planificación de proyectos.</t>
  </si>
  <si>
    <t>Se requiere la Titulación Universitaria Superior de Arquitectura</t>
  </si>
  <si>
    <t>Gestión de bases de datos, análisis de datos, hojas de cálculo, Power Bi, Programación VBA, Scripting, Power Query, Excel, Microsoft SharePoint, Forms, Power Point, Word, SAP 2000, AutoCAD 2D/3D, Sketch Up</t>
  </si>
  <si>
    <t>TRO-EEPM-001</t>
  </si>
  <si>
    <t>G. BIM</t>
  </si>
  <si>
    <t>Técnico/a Coordinación e Implantación BIM</t>
  </si>
  <si>
    <t>Diseño y explotación de infraestructuras</t>
  </si>
  <si>
    <t>1. Desarrollo de estádanres, documentación para implantación BIM
2. Desarrollo de automatizaciones para software BIM
3. Desarrollo de recursos BIM (plantillas, ficheros de exportación a ifc, ficheros de parámetros compartidos, etc)
4. Coordinación BIM t revisión de modelos en proyectos bajo metodología BIM</t>
  </si>
  <si>
    <t>Arquitectura Superior</t>
  </si>
  <si>
    <t>- Máster en BIM Manager o Automatización de procesos
- Al menos, 1 de experiencia en el desarrollo de automatizaciones y otros recursos para mejora de eficiencia BIM (plantillas, parámetros comepartidos, exportaciones,…)
- Dominio de herramientas BIM de modelado y/o auditoría</t>
  </si>
  <si>
    <t>TRO-EEPM-002</t>
  </si>
  <si>
    <t>Experto/a GIS/BIM</t>
  </si>
  <si>
    <t>1. Integración de modelos BIM en entornos GIS.
2. Diseño de visores web GIS
3. Creación de bases de datos procedentes de modelos BIM
4. Adquisición de datos desde servicios de información geográfica</t>
  </si>
  <si>
    <t>Licenciatura Geografía</t>
  </si>
  <si>
    <t>- Experiencia global mínima de 10 años
- Experiencia de al menos 3 años en integración de modelos BIM en entornos GIS
- Sólidos conocimientos a nivel técnico de gestión de información geográfica</t>
  </si>
  <si>
    <t>TRO-EEPM-003</t>
  </si>
  <si>
    <t>Técnico/a Gestión y Supervisión BIM</t>
  </si>
  <si>
    <t>1. Apoyo en la redación de pliegos BIM
2. Supervisión de PEB de proyectos
3. Supervisión de modelos BIM
4. Gestión de CDE como responsable de gestión de información</t>
  </si>
  <si>
    <t>Preferiblemente Grado en arquitectura o conocimientos equivalentes equiparados por la empresa y/o experiencia consolidada en el
ejercicio de la actividad profesional en la empresa y reconocida por ésta</t>
  </si>
  <si>
    <t>- Al menos 5 años de experiencia en proyectos realizados con metodología BIM
- Al menos 1 año en supervisión de modelos BIM
- Formación en automatización de procesos BIM
- Dominio de herramientas de modelado BIM</t>
  </si>
  <si>
    <t>TRO-EEPC-001</t>
  </si>
  <si>
    <t>G. COORDINACIÓN PERSONAL APOYO AGE</t>
  </si>
  <si>
    <t>Director/a de Proyectos Funcionales en ADIF</t>
  </si>
  <si>
    <t>Dirección de Proyectos</t>
  </si>
  <si>
    <t>1. Coordinar y supervisar los estudios funcionales de arquitectura de estaciones ferroviarias, con implantación de arquitectura de nueva creación o con actuaciones sobre arquitecturas existentes, desde el inicio de los análisis hasta la edición de la documentación final, que sean necesarios redactar, con la finalidad de ser conformes y cumplir con los requisitos de control administrativo y técnico.
2. Analizar las condiciones previas, urbanísticas, orográficas, de emplazamiento, preexistencias, de necesidades de uso y demanda, y de esquemas y trazados de vía posibles, previstos en la ubicación
3. Coordinar y concretar el programa funcional y de necesidades. Coordinar el diseño y estudio de las diferentes alternativas válidas mediante propuestas de arquitectura singular de calidad, que den respuesta a las condiciones y necesidades.
4. Colaborar con otros departamentos en el desarrollo de soluciones que permitan ajustar las actuaciones a desarrollar sobre líneas y/o estaciones para atender eficazmente las necesidades de la explotación.</t>
  </si>
  <si>
    <t>- Experiencia de al menos 8 años, siendo al menos 18 meses de esta experiencia en apoyo directo a la Administración (ADIF), valorando además la experiencia en otras Administraciones.</t>
  </si>
  <si>
    <t>TRO-EEPC-002</t>
  </si>
  <si>
    <t>Técnico/a de proyectos de control, mando y señalización en oficina de Cliente (ADIF)</t>
  </si>
  <si>
    <t>1. Dirección de proyectos de control, mando y señalización
2. Análisis y corrección de proyectos de CMS
3. Interlocución en la supervisión de proyectos de CMS., e interlocución con los subsistemas afectados
4. Elaboración de la documentación necesaria para la aprobación de proyectos.</t>
  </si>
  <si>
    <t>Ingeniería en Electrónica y Automática Industrial y Master en Ingeniería Industrial</t>
  </si>
  <si>
    <t>- Experiencia específica de dos años en redacción de Proyectos de sistemas de superestructura ferroviaria siendo de al menos 18 meses en dirección y coordinación de proyectos de control, mando y señalización, en oficina de Cliente (ADIF)</t>
  </si>
  <si>
    <t>TRO-EEPC-003</t>
  </si>
  <si>
    <t>Especialista en Estudios Funcionales</t>
  </si>
  <si>
    <t>Direcciones de Proyecto y otros apoyos similares en cliente</t>
  </si>
  <si>
    <t>1.Redacción y Dirección de Estudios Funcionales de Red Convencional para la Subdirección de Optimización de Red del ADIF
2.Diseño de nuevos trazados ferroviarios en Estudios funcionales de Red Ferroviaria Convencional.
3.Coordinación de diferentes colaboradores para informes del ADIF. Seguimiento y control de diferentes Estudios Funcionales, coordinando con otros Organismos Públicos
4.Análisis de estudios de explotación ferroviaria</t>
  </si>
  <si>
    <t>Se requiere la Titulación Universitaria Ingeniería Técnica de Obras Públicas</t>
  </si>
  <si>
    <t>- Experiencia global mínima de 15 años.
-  Experiencia de al menos 2 años en coordinación y seguimiernto de Estudios Funcionales Ferroviarios en la Subdirección de Optimización de Red del ADIF. 
- Experiencia 15 años en redacción de Estudios Funcionales e Informativos en el sector Ferroviario tanto de Alta Velocidad, como de Red Convencional</t>
  </si>
  <si>
    <t>TRO-EEPE-001</t>
  </si>
  <si>
    <t>G. EXPROPIACIONES</t>
  </si>
  <si>
    <t>Técnico/a Expropiaciones</t>
  </si>
  <si>
    <t xml:space="preserve">1. Apoyo técnico en la gestión de las expropiaciones (Análisis y revisión de Proyectos, Levantamiento de Actas, Valoraciones, reclamaciones, redacción de hojas de aprecio, etc...).
2. Apoyo técnico en la realización de planos de expropiaciones (CAD,/GIS), Gestión Patrimonial y catastro, revisión de reclamaciones de superficies, deslindes.
3. Apoyo técnico en la realización de valoraciones, estudio de mercado, realización de pliegos de razonamiento, revalorización de derechos, retasaciones
4. Apoyo técnico realización de Inventario Cartográfico de procesos expropiatorios y en la actualización de los planos históricos de Expropiaciones, determinación de Líneas Limite de Edificación. elaboración de archivos GIS, KML.
</t>
  </si>
  <si>
    <t>Ingeniería de montes</t>
  </si>
  <si>
    <t>- Al menos 4 años de experiencia en expropiaciones.
- Al menos 4 años de experiencia en uso de bases de datos Access y HTML
- Valorable conocimientos en urbanismo, estatal y autonómico.
- Valorable conocimientos en expedientes de patrimonio (litigios de propiedad, cesiones, desafecciones, reversiones, etc).
- Dominio del AUTOCAD, ARCGIS y QGIS</t>
  </si>
  <si>
    <t>TRO-EEPE-002</t>
  </si>
  <si>
    <t>1. Apoyo técnico en la gestión de las expropiaciones (Análisis y revisión de Proyectos, Levantamiento de Actas, Valoraciones, reclamaciones, redacción de hojas de aprecio,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</si>
  <si>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Licenciatura en derecho / Master en acceso a la abogacía.</t>
  </si>
  <si>
    <t>- Al menos 4 años de experiencia en expropiaciones.
- Valorable conocimiento de las Administraciones Públicas
- Al menos 4 años de experiencia en alegaciones y reclamaciones Patrimoniales.
- Valorable conocimientos en urbanismo. 
- Valorable conocimiento de procedimientos de reversión, retasación o recursos contencioso administrativos</t>
  </si>
  <si>
    <t>TRO-EEPE-003</t>
  </si>
  <si>
    <t>1. Apoyo técnico en la gestión de las expropiaciones (Análisis y revisión de Proyectos, Levantamiento de Actas, Valoraciones, reclamaciones, redacción de hojas de aprecio, etc...).
2. Apoyo técnico en la realización de planos de expropiaciones (CAD,/GIS), Gestión Patrimonial y catastro, revisión de reclamaciones de superficies, deslindes.
3. Apoyo técnico en la realización de valoraciones, estudio de mercado, realización de pliegos de razonamiento, revalorización de derechos, retasaciones
4. Apoyo técnico realización de Inventario Cartográfico de procesos expropiatorios y en la actualización de los planos históricos de Expropiaciones, determinación de Líneas Limite de Edificación. elaboración de archivos GIS, KML.</t>
  </si>
  <si>
    <t>Grado / Master en Planificación y Gestión del Territorio</t>
  </si>
  <si>
    <t>- Al menos 2 años de experiencia en expropiaciones.
- Valorable conocimientos en urbanismo, estatal y autonómico.
- Valorable conocimientos en expedientes de patrimonio (litigios de propiedad, cesiones, desafecciones, reversiones, etc).
- Dominio del AUTOCAD, ARCGIS y QGIS</t>
  </si>
  <si>
    <t>TRO-EEPE-004</t>
  </si>
  <si>
    <t>Apoyo administrativo</t>
  </si>
  <si>
    <t>1. Apoyo Administrativo en la gestión de las expropiaciones (tramites, envíos citaciones, registros de oficios, carga de bases de datos...).
2. Apoyo Administrativo en la tramitación de pagos de expropiaciones; Gestión de solicitudes crédito para expropiaciones, Retención de Créditos, ADOK Autoriz., Compr., Rec. Oblig. Y Prop. Pagp S/Retenido, Tramites con la Administración
3. Apoyo Administrativo en la Gestión, Codificación y Archivo de documentación, escaneado de documentos.
4. Gestionar recursos digitales y físicos, comprobar, cotejar y verificar datos, listados y documentación.</t>
  </si>
  <si>
    <t>Técnico Especialista Secretariado o FP Administrativo</t>
  </si>
  <si>
    <t>- Conocimiento de bases de datos, codificaciones documentales, sistemas de archivos…
- Al menos 4 años de experiencia en atención a clientes
- Al menos 4 años de experiencia en expropiaciones
- Valorable conocimiento programas informáticos de las Administraciones Públicas</t>
  </si>
  <si>
    <t>TRO-EEPE-005</t>
  </si>
  <si>
    <t>Preferentemente Técnico Especialista Secretariado o FP Administrativo</t>
  </si>
  <si>
    <t>- Paquete Office
- Al menos 4 años de experiencia en atención a clientes
- Al menos 4 años de experiencia en expropiaciones / Administración pública.
- Valorable conocimiento programas informáticos de las Administraciones Públicas</t>
  </si>
  <si>
    <t>TRO-EEPE-006</t>
  </si>
  <si>
    <t>FP1 Administrativo o Asimilado a Administrativo</t>
  </si>
  <si>
    <t>- Al menos 2 años de experiencia en atención a clientes
- Al menos 2 años de experiencia en expropiaciones / Administración pública.
- Valorable conocimiento programas informáticos de las Administraciones Públicas</t>
  </si>
  <si>
    <t>TRO-EEPE-007</t>
  </si>
  <si>
    <t>Jefe/a de Proyectos de expropiaciones y gestión patrimonial</t>
  </si>
  <si>
    <t>1. Gestión de Expropiaciones, inscripciones catastrales y registrales.
2. Coordinación del personal integrante de Encargos de Expropiaciones, Gestión Patrimonial, Conservación y Explotación para obtener una calidad adecuada en el desarrollo de los mismos.
3. Interlocución técnica con el cliente y con el responsable de negocio.
4. Realización de la cotización y concreción de los alcances en las ofertas relacionadas con los Encargos de Expropiaciones, Gestíon Patrimonial, Conservación y Explotación.</t>
  </si>
  <si>
    <t>Ingeniería Técnica Agrícola (Plan antiguo)</t>
  </si>
  <si>
    <t>- Experiencia global de al menos 15 años, y responsable de oficina de más de 5 años.
- Especialización en expropiaciones (trabajos de campo, valoraciones y Actas)
- Valorable la experiencia en Diseño, desarrollo y mantenimiento de bases de Datos.</t>
  </si>
  <si>
    <t>TRO-EEPE-008</t>
  </si>
  <si>
    <t>TRO-EEPR-001</t>
  </si>
  <si>
    <t>Generalista de Carreteras</t>
  </si>
  <si>
    <t>1. Redacción y supervisión de documentos técnicos de carreteras (informes, proyectos)
2. Redacción y gestión de gestión de expedientes administrativos y técnicos de carreteras relativos a fase de Explotación
3. Evaluación de ofertas técnicas, preparación de la documentación que rige en las licitaciones de la DGC
4. Redacción de diferentes tipos de resoluciones del cliente, gestión administrativa de expedientes y autorizaciones de instalaciones de carreteras</t>
  </si>
  <si>
    <t>Ingeniería Técnica de Obras Públicas</t>
  </si>
  <si>
    <t>- Experiencia global mínima de 15 años
- Experiencia de al menos 10 años en las funciones enumeradas
- Formación COEX
- Manejo de Cardim, Autocad, Menfis, Promavera, QGis, Istram</t>
  </si>
  <si>
    <t>TRO-EEPB-001</t>
  </si>
  <si>
    <t>G. PROYECTOS DE EDIFICACIÓN</t>
  </si>
  <si>
    <t>Técnico/a en redacción de proyectos de arquitectura y edificación ferroviaria</t>
  </si>
  <si>
    <t>Arquitectura, edificación</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</si>
  <si>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</si>
  <si>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Grado en Fundamentos de la Arquitectura</t>
  </si>
  <si>
    <t>- Experiencia de un año en Metodología BIM</t>
  </si>
  <si>
    <t>TRO-EEPB-002</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</si>
  <si>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</si>
  <si>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 Experiencia en redaccion de estudios de Seguridad y Salud</t>
  </si>
  <si>
    <t>TRO-EEPB-003</t>
  </si>
  <si>
    <t>Gerente 3 en redacción de proyectos de arquitectura y edificación ferroviaria</t>
  </si>
  <si>
    <t>1. Gestion de proyectos y trabajos técnicos con clientes. Interlocución directa con el cliente. Foco en el cliente.
2. Gestión, planificación, redacción y desarrollo de anteproyectos, funcionales, proyectos básicos y de ejecución.
3. Coordinación técnica directa con los diferentes departamentos internos de Ineco, así como con empresas externas implicadas en los proyectos.
4. Conocimientos a nivel técnico, expertise en gestión de proyectos o procesos en su ámbito de especialización.</t>
  </si>
  <si>
    <t>- Participación en proyectos con metodología BIM.
- Experiencia en gestión y transmisión del conocimiento. 
- Al menos 5 años de experiencia en posiciones de gestión de proyectos, planificacando y gestionando los proyectos asignados.
- Deseables 10 años de experiencia donde se hayan desarrollado las siguientes funciones:
       - Impacto e influencia en su equipo de trabajo. 
       - Autonomía en desarrollo de sus funciones en la gestión de proyectos.</t>
  </si>
  <si>
    <t>TRO-EEPL-001</t>
  </si>
  <si>
    <t>G. PROYECTOS FERROVIARIOS</t>
  </si>
  <si>
    <t>Especialista en Document Control</t>
  </si>
  <si>
    <t>1. Manejo de Sistemas Electrónicos de Gestion Documental (EDMS) y programas informáticos para el seguimiento
2. Redacción, gestión y control de procedimientos de gestión documental adaptados a cada proyecto
3. Definición de interfaz de plataformas de gestión documental y automatización de herramientas para mejora de entregables, dinamizando y coordinando las relaciones entre usuarios finales y el equipo de desarrollo de proyecto
4. Control de codificacion y versionado de los entregables del proyecto, gestión de comunicaciones y de registros de trazabilidad.</t>
  </si>
  <si>
    <t>Graduado en Historia, biblioteconomía, o equivalente.</t>
  </si>
  <si>
    <t>- Minuciosidad y organización en el trabajo.
- Coordinación con todos los equipos que conforman el proyecto, así como con el socio y el cliente.
- Conocimientos en software de cliente (repositorio documental)
- Al menos 1 año de experiencia en Document Control en proyectos internacionales</t>
  </si>
  <si>
    <t>TRO-EEPL-002</t>
  </si>
  <si>
    <t>Experto/a en trazado de ferrocarriles</t>
  </si>
  <si>
    <t>1. Trazado de obra lineal ferroviaria con software específico
2. Coordinación con el equipo de diseño y el resto de áreas
3. Implementación del modelo BIM
4. Realización de los anejos de trazado coordinación del modelo BIM final</t>
  </si>
  <si>
    <t>Titulación grado superior, preferiblemente Ingeniería civil o conocimientos equivalentes equiparados por la empresa y/o experiencia consolidada en el ejercicio de la actividad profesional en la empresa y reconocida por ésta.</t>
  </si>
  <si>
    <t>Especialista en trazado de ferrocarriles con ISTRAM y tener al menos 10 años de experiencia en las siguientes funciones:
- Trazado de obra lineal
- Trazado de playas de vías
- Encaje de aparatos de vía
- Trazado en proyectos de renovación de vía
- Trazado de estaciones complejas</t>
  </si>
  <si>
    <t>TRO-EEPL-003</t>
  </si>
  <si>
    <t>TRO-EEPS-001</t>
  </si>
  <si>
    <t>G. PROYECTOS SINGULARES</t>
  </si>
  <si>
    <t>Técnico/a de apoyo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</si>
  <si>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anexos para su entrega a cliente y gestión de los planos correspondientes</t>
  </si>
  <si>
    <t>Nivel 3 MECES / 7 EQF (máster)
Grado en Ingeniería Civil+ Máster en Ingeniería de Caminos, Canales y Puertos, o Ingeniería de Caminos Canales y Puertos</t>
  </si>
  <si>
    <t>- Mínimo 2 años de experiencia en labores similares a las solicitadas.
- Se valorará experiencia previa en:
       - Software de CUBUS (Státik, Cedrus, Fagus), SAP2000, ANSYS, Sofistic, Idea, CYPE, RIDO
       - Programas de presupuestos (Menfis) y gráficos (Autocad)
- Inglés: valorable nivel mínimo C1.</t>
  </si>
  <si>
    <t>TRO-EEPS-002</t>
  </si>
  <si>
    <t>Gerente en geotecnia de proyectos de obra civil y edificación</t>
  </si>
  <si>
    <t>Geología, geotecnia e hidrogeología</t>
  </si>
  <si>
    <t>1. Responsabilida de la redacción de Anejos geotécnicos, principalmente relacionados con obras subterráneas, pero con estructuras, obras de tierra y edificación.
2. Gestión de equipos. Coordinación de técnicos/as de geología y geotecnia.
3. Asistencia técnica a obras en el ámbito de la geotecnia.
4. Supervisiones de proyectos de su especialidad.</t>
  </si>
  <si>
    <t>Nivel 3 MECES / 7 EQF (máster)
Ingeniería de Caminos, Canales y Puertos, o Grado en Ingeniería Civil + Máster en Ingeniería de Caminos, Canales y Puertos</t>
  </si>
  <si>
    <t>- Necesarios al menos 15 años de experiencia en trabajos similares.
- Manejo avanzado de software geotécnico (Paquete Rocscience, Plaxis2D).
- Se valorará formación en programas corporativos de dirección (liderazgo y gestión)
- Se valorará experiencia previa en: Proyectos geotécnicos de líneas de alta velocidad y estaciones para ADIF.
- Se valorará experiencia con Jefe/a de Proyecto y conocimiento de herramientas corporativas de gestión de proyectos (Planificador
3.0).
- Nivel alto de Inglés: Mínimo B2</t>
  </si>
  <si>
    <t>TRO-ESRR-001</t>
  </si>
  <si>
    <t>Técnico/a en RAMS ferroviarias</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</si>
  <si>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</si>
  <si>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</si>
  <si>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Titulación Universitaria Media:
Ingeniería Técnica Industrial o Grado en Ingeniería Industrial</t>
  </si>
  <si>
    <t>- 5 años de experiencia en obras de línea aérea de contacto en las que haya realizado la aplicación de los Métodos Comunes de Seguridad para la puesta en servicio de las instalaciones.
- 2 años de experiencia en en labores de gestión de las RAMS ferroviarias.</t>
  </si>
  <si>
    <t>TRO-ESRC-001</t>
  </si>
  <si>
    <t>Técnico/a en RAMS Ferroviarias</t>
  </si>
  <si>
    <t>1. Identificación de peligros asociados a cambios del sistema ferroviario
2. Evaluación de niveles de riesgo, determinación de requisitos de seguridad, medidas de mitigación y propuesta de medidas mitigadoras para su cumplimiento
3. Gestión de riesgos compartidos.
4. Determinación de modos de fallo críticos de sistemas ferroviarios mediante FMECAs.</t>
  </si>
  <si>
    <t>Titulación Universitaria Media:
Grado en Ingeniería Industrial / Ingeniería Técnica Industrial</t>
  </si>
  <si>
    <t>- Al menos 6 años de experiencia en el sector ferroviario en actividades RAM (FMECA y predicción de KPIs RAM de instalaciones), de seguridad operacional (aplicando los Métodos Comunes de Seguridad y/o la normativa CENELEC) y de Protección Civil y Seguridad Física (PCI, ventilación, CCTV…). 
- Experiencia en el liderazgo técnico de equipos.</t>
  </si>
  <si>
    <t>TRO-ESRC-003</t>
  </si>
  <si>
    <t>Técnico/a de Gestión de Redes de Seguridad</t>
  </si>
  <si>
    <t>Protección Civil y Seguridad</t>
  </si>
  <si>
    <t>1. Puesta en marcha de nuevas instalaciones de CCTV y analítica a nivel de gestión de Red y comunicaciones.
2. Seguimiento de ejecución de obra, recepción final de instalaciones, y revisión y aprobación de la documentación final de obra a nivel de comunicaciones y gestión de Red.
3. Control y seguimiento del mantenimiento de instalaciones de comunicaciones nuevas y preexistentes
4. Diseño de redes de comunicaciones para sistemas de seguridad.</t>
  </si>
  <si>
    <t>Preferiblemente titulación universitaria media en Ingeniería Industrial o conocimientos equivalentes equiparados por la empresa y/o experiencia consolidada en el ejercicio de la actividad profesional en la empresa y reconocida por ésta</t>
  </si>
  <si>
    <t>- 2 años de experiencia en la realización de las funciones de gestión de redes y comunicaciones.
- Estudios avanzados asociados a redes y servicios telemáticos.</t>
  </si>
  <si>
    <t>TRO-ESRC-004</t>
  </si>
  <si>
    <t>Técnico/a en seguridad operacional</t>
  </si>
  <si>
    <t>Seguridad operacional</t>
  </si>
  <si>
    <t>1. Identificación de peligros asociados a cambios del sistema ferroviario, evaluación de niveles de riesgo y determinación de criterios de aceptación.
2. Determinación de requisitos de seguridad, propuesta de medidas mitigadoras para su cumplimiento y gestión de riesgos compartidos.
3. Participación y liderazgo de procesos de evaluación independiente de seguridad frente al R402 (ASBO) y normativa CENELEC (ISA).
4. Participación y liderazgo en el desarrollo de estudios de seguridad frente al R402 y a la normativa CENELEC.</t>
  </si>
  <si>
    <t>Titulación Universitaria Media:Grado en Ingeniería Industrial / Ingeniería Técnica Industrial</t>
  </si>
  <si>
    <t>- 15 años de experiencia realizando labores de evaluación independiente de seguridad, de los cuales, al menos 5 como responsable de evaluación.</t>
  </si>
  <si>
    <t>TRO-ESRE-001</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</si>
  <si>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</si>
  <si>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</si>
  <si>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</si>
  <si>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Titulación Universitaria Superior o Media:
Ingeniería Industrial o Máster en Ingeniería Industrial
Ingeniería Técnica Industrial o Grado en Ingeniería Industrial o Grado en Ingeniería Eléctrica</t>
  </si>
  <si>
    <t>- 6 años de experiencia en diseño, construcción y/o inspección de instalaciones de suministro o generación de energía electrica de los cuales al menos 1 en el entorno de tracción ferroviaria.</t>
  </si>
  <si>
    <t>TRO-ESSS-001</t>
  </si>
  <si>
    <t>G. ERTMS</t>
  </si>
  <si>
    <t>Técnico/a de Asistencia Técnica a Obras Ferroviarias de Centros de Tráfico Centralizado</t>
  </si>
  <si>
    <t>1. Revisión de proyectos constructivos y documentación preliminar de obras de CTCs en el entorno Ferroviario
2. Recepción de materiales y análisis de procesos de ejecución de unidades de obra de Sistemas de Centros de Control Ferroviarios
3. Seguimiento cualitativo y cuantitativo de obras de Centros de Control Ferroviarios
4. Participación en pruebas y generación de documentación de puesta en servicio de de Centros de Control Ferroviarios</t>
  </si>
  <si>
    <t>Titulación Universitaria Media:Ingeniería Técnica de Obras Públicas.</t>
  </si>
  <si>
    <t>- Al menos 2 años de experiencia en proyectos, obras o redacción de especificaciones de Centros de Control y sistemas de CTCs (Centros de Tráfico Centralizado Ferroviarios)</t>
  </si>
  <si>
    <t>TRO-ESSM-001</t>
  </si>
  <si>
    <t>G. SEÑALIZACIÓN FERROVIARIA</t>
  </si>
  <si>
    <t>Dirección de Obras de Señalización Ferroviaria en líneas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</si>
  <si>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</si>
  <si>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en Telecomunicaciones / Grado en Ingeniería de Telecomunicaciones</t>
  </si>
  <si>
    <t>- Al menos 6 años de experiencia en gestión de obras, de los cuales al menos 4 años en obras de sistemas ferroviarios.
- Experiencia en Dirección de Obras de Sistemas de Señalización Ferroviaria.</t>
  </si>
  <si>
    <t>TRO-ESSM-002</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</si>
  <si>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</si>
  <si>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</si>
  <si>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Titulación Universitaria Media:
Ingeniería Técnica Industrial / Grado en Ingeniería Industrial 
o Titulación universitaria similar (Ejem: Grado en Ingeniería de la Energía)</t>
  </si>
  <si>
    <t>- Al menos 2 años de experiencia en obras ferroviarias.
- Al menos 1 año en obras de Señalización Ferroviarias en red de Alta Velocidad.</t>
  </si>
  <si>
    <t>TRO-ESSM-003</t>
  </si>
  <si>
    <t>Experto/a 1</t>
  </si>
  <si>
    <t>Experto/a en Señalización Ferroviaria (Funcionalidad y control de obras)</t>
  </si>
  <si>
    <t>1. Responsable de la técnica de Señalización Ferroviaria en Asistencias Técnicas a Obras en lineas de Alta Velocidad.
2. Revisión y actualización de los Programas de Explotación Ferroviarios y liderazgo en las pruebas de Señalización realizadas por la asistencia técnica.
3. Generación de Metodologías de trabajo aplicables a los sistemas de Señalización Ferroviaria.
4. Formación a técnicos junior en Señalización Ferroviaria (Funcionalidad, Pruebas, Obra, Puestas en Servicio).</t>
  </si>
  <si>
    <t>Titulación Universitaria Media:
Ingeniería Técnica Industrial / Grado en Ingeniería Industrial,
o Titulacion universitaria similar (Telecomunicaciones)</t>
  </si>
  <si>
    <t>- 10 años de experiencia, al menos 6 años de experiencia como responsable, de Señalización Ferroviaria en obras en Líneas de Alta Velocidad.
- Experiencia en generación de Metodologias de trabajo sobre funcionalidad de sistemas de Señalización Ferroviaria y seguimiento y control de obras. 
- Experiencia en participación en grupos de trabajo para elaboración de Normativa de Señalización Ferroviaria.</t>
  </si>
  <si>
    <t>TRO-ESST-001</t>
  </si>
  <si>
    <t>Técnico/a de Asistencia Técnica a Obras Ferroviarias de Telecomunicaciones</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</si>
  <si>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</si>
  <si>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Ingeniería Técnica Telecomunicaciones / Grado en Ingeniería de Telecomunicaciones</t>
  </si>
  <si>
    <t>- Al menos 5 años de experiencia específica en asistencias técnicas a obra, puesta en servicio o mantenimiento de Sistemas de Telecomunicaciones Ferroviarias.</t>
  </si>
  <si>
    <t>TRO-ESST-002</t>
  </si>
  <si>
    <t>Gerente Técnico/a de Asistencias Técnicas a Obras de Telecomunicaciones Ferroviarias</t>
  </si>
  <si>
    <t>Telecomunicaciones. Asistencia técnica a obra o mantenimiento</t>
  </si>
  <si>
    <t>1. Supervisar y controlar la imputación de costes internos y externos y el margen de los proyectos de su responsabilidad, validando las imputaciones a los mismos (horas y gastos asociados).
2. Planificar y coordinar las actividades y recursos necesarios para la ejecución de los proyectos de su responsabilidad, asegurando el cumplimiento de los compromisos adquiridos y conforme a los estándares de calidad.
3. Participar activamente como especialista técnico/a en proyectos de despliegue de telecomunicaciones fijas en ámbito ferroviario.
4. Participar activamente como gestor/a e interlocutor/a con cliente en proyectos de despliegue de telecomunicaciones fijas en ámbito ferroviario.</t>
  </si>
  <si>
    <t>Titulación Universitaria Media:
Ingeniería Técnica de Telecomunicación / Grado en Ingeniería de Telecomunicación</t>
  </si>
  <si>
    <t>- Programa especializado en Gestión de proyectos (PMP o similar).
- Formación de postgrado en Tecnologías de la Información y Comunicaciones.
- Al menos 10 años de experiencia en diseño e implantación de redes fijas de telecomunicaciones ferroviarias, de los cuales al menos 6 sean en gestión simultánea de varios proyectos de asistencias técnicas a obras de telecomunicaciones.
- Experiencia en elaboración de planes de ciberseguridad operacional para administrador ferroviario.</t>
  </si>
  <si>
    <t>TRO-ESOT-001</t>
  </si>
  <si>
    <t>G. ESPACIO AÉREO</t>
  </si>
  <si>
    <t>Técnico/a diseñador de procedimientos de vuelo (FPD)</t>
  </si>
  <si>
    <t>Diseño y modelización del espacio aéreo</t>
  </si>
  <si>
    <t>1. Revisión y generación de documentación para publicadión de diseño de procedimientos instrumentales de vuelo convencional y procedimientos para la navegación basada en prestaciones.
2. Revisión y generación de documentación para publicación de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</si>
  <si>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Ingeniería Técnica Aeronáutica o Grado en Ingenería Aeroespacial o Titulación Universitaria similar</t>
  </si>
  <si>
    <t>- Formación específica o conocimientos y experiencia en diseño de procedimientos instrumentales de vuelo (IFPD): convencional y basada en prestaciones.
- Al menos 5 años de experiencia en temas relacionados con IFPD.</t>
  </si>
  <si>
    <t>TRO-ESOT-002</t>
  </si>
  <si>
    <t>Técnico/a de apoyo en procesos de gestión y control de afluencia de tráfico aéreo</t>
  </si>
  <si>
    <t>Gestión de operaciones de tráfico aéreo</t>
  </si>
  <si>
    <t>1. Análisis de las solicitudes de realización de actividades aeronáuticas que puedan afectar al espacio aéreo controlado. Generación de informes.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</si>
  <si>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Grado en Gestión Aeronáutica o Ingeniería Técnica Aeronáutica o Grado en Ingenería Aeroespacial o Titulación Universitaria similar</t>
  </si>
  <si>
    <t>- 6 meses de experiencia en puestos similares</t>
  </si>
  <si>
    <t>TRO-ESOT-003</t>
  </si>
  <si>
    <t>Jefe/a de proyecto sénior en proyectos ATM (Air Traffic Management)</t>
  </si>
  <si>
    <t>1. Gestión de múltiples proyectos (nacionales e internacionales) en el ámbito ATM (Air Traffic Management)
2. Planificar y coordinar actividades y recursos múltiples necesarios para ejecutar los proyectos, a nivel nacional e internacional, asegurando el cumplimiento de los compromisos adquiridos
3. Fomento de la innovación en la Dirección investigando y aplicando los últimos avances científicos (e.g. Inteligencia artificial) y participando en acciones de divulgación en el ámbito del ATM
4. Participar activamente en proyectos productivos ATM tanto técnicamente como a través de la gestión del proyecto.</t>
  </si>
  <si>
    <t>- Experiencia global mínima de 10 años.
- Experiencia de al menos 6 años en la gestión de proyectos ATM internacionales 
- Experiencia de al menos de 5 años gestionando proyectos de innovación ATM</t>
  </si>
  <si>
    <t>TRO-ESON-001</t>
  </si>
  <si>
    <t>G. SEGURIDAD AÉREA</t>
  </si>
  <si>
    <t>Jefe/a de proyecto sénior en certificación y auditoría de proveedores de servicios de navegación aérea</t>
  </si>
  <si>
    <t>1. Gestión de múltiples proyectos en el ámbito de la navegación aérea
2. Planificar y coordinar actividades y recursos múltiples necesarios para ejecutar los proyectos asegurando el cumplimiento de los compromisos adquiridos
3. Participar en el desarrollo de medios de cumplimiento de reglamentación de requisitos comunes de proveedores de servicios de navegación aérea
4. Participar activamente en proyectos del entorno de navegación aérea tanto en la gestión de los mismos como en su desarrollo técnico.</t>
  </si>
  <si>
    <t>- Experiencia global mínima de 10 años. 
- Experiencia de al menos 6 años en certificación y auditoria de proveedores de servicios de navegación aérea
- Experiencia de al menos de 5 años gestionando proyectos de certificación y auditoría interna de proveedores de servicios de navegación aérea</t>
  </si>
  <si>
    <t>TRO-ESOC-001</t>
  </si>
  <si>
    <t>Jefe/a de Proyecto sénior en GALILEO</t>
  </si>
  <si>
    <t>GNSS</t>
  </si>
  <si>
    <t>1. Gestión de proyectos de operaciones y evolución del sistema GALILEO.
2. Technical Manager del proyecto GSOp: responsable de operaciones y evolución del servicio a usuarios de GALILEO.
3. Conformación y coordinación del equipo de operaciones del centro de servicios GNSS (GSC).
4. Gestión y coordinación de proveedores del GSC.</t>
  </si>
  <si>
    <t>Ingeniería de Telecomunicaciones o Máster en Telecomunicaciones o Titulación Universitaria similar</t>
  </si>
  <si>
    <t>- Experiencia global mínima de 15 años. 
- Experiencia de al menos 10 años en proyectos y estudios de servicios GNSS.
- Experiencia en gestión de operaciones.</t>
  </si>
  <si>
    <t>TRO-IPXP-001</t>
  </si>
  <si>
    <t>D. PROYECTOS INTERNACIONALES</t>
  </si>
  <si>
    <t>NEGOCIO INTERNACIONAL</t>
  </si>
  <si>
    <t>G. MEDIOS DE PRODUCCIÓN INTERNACIONAL</t>
  </si>
  <si>
    <t>Dirección Proyectos Internacionales</t>
  </si>
  <si>
    <t>Gestión de Proyectos</t>
  </si>
  <si>
    <t>1. Apoyo en la gestión contractual de los proyectos, analizando los posibles cambios de alcance, plazo y costes, y las correspondientes modificaciones a los contratos.
2. Identificar y gestionar las incertidumbres y oportunidades de los proyectos proponiendo en cada caso planes de acción.
3. Apoyo en la elaboración de la planificación eficaz del proyecto, aprobación y seguimiento de la misma, de manera que garantice el cumplimiento de compromisos contractuales.
4. Extraer el conocimiento desarrollado y adquirido por el equipo a lo largo del proyecto identificando lecciones aprendidas y retos técnicos durante la ejecución del mismo.</t>
  </si>
  <si>
    <t>Titulación universitaria de grado y/o superior (licenciaturas, ingeniería, diplomatura...).</t>
  </si>
  <si>
    <t>- Experiencia global de al menos 10 años.
- Experiencia específica de al menos 5 años en gestión del ámbito técnico de proyectos internacionales.
- Valorable formación específica en Contract Management y Risk Management. 
- Valorable formación específica Administración y Dirección de Empresas (MBA).
- Deseable nivel alto de inglés (C1 Advanced).</t>
  </si>
  <si>
    <t>TRO-IPXP-002</t>
  </si>
  <si>
    <t>1. Apoyo en la elaboración de la planificación eficaz del proyecto y seguimiento de la misma, de manera que garantice el cumplimiento de compromisos contractuales.
2. Seguimiento de los recursos y costes asignados a los proyectos
3. Generar la certificación de los proyectos, garantizar la facturación y cobro, así como el seguimiento de los costes totales del mismo.
4. Identificar mejores prácticas y lecciones aprendidas durante la ejecución de los proyectos.</t>
  </si>
  <si>
    <t>- Experiencia global de al menos 6 años.
- Experiencia específica de al menos 2 años en el ámbito técnico de proyectos internacionales.
- Valorable formación específica o experiencia en Planificador 3.0., Power BI, y gestión de bases de datos.
- Deseable nivel alto de inglés (C1 Advanced).</t>
  </si>
  <si>
    <t>TRO-OXTC-001</t>
  </si>
  <si>
    <t>SUBD. TRANSFORMACIÓN DIGITAL Y SISTEMAS</t>
  </si>
  <si>
    <t>ORGANZACIÓN Y RECURSOS</t>
  </si>
  <si>
    <t>G. PROYECTOS</t>
  </si>
  <si>
    <t>Jefe/a de proyecto de sistemas de información corporativos</t>
  </si>
  <si>
    <t>1. Interlocución con el Cliente identificando necesidades y estableciendo estrategias de proyecto
2. Gestión de proyectos de Desarrollo Software e implantación de software comercial. Gestión de Tareas, Fases e Hitos y Actualización de la previsión de los trabajos
3. Elaboración de documentación asociada a los procesos de licitación.
4. Participación activa en el mantenimiento de la base de conocimiento para las diferentes iniciativas desarrolladas</t>
  </si>
  <si>
    <t>Ingeniería técnica /diplomatura /licenciatura o grado universitario en informática o telecomunicaciones, o titulacion universitaria similar</t>
  </si>
  <si>
    <t>- Al menos 5 años de experiencia en Gestión de Proyectos TIC, donde al menos 3 tendrán que ser de desarrollo de software, y al menos 1 de implantación de alguna solución comercial
- Al menos 3 años en Gestión de Proyectos de BI
- Al menos 2 años de experiencia en selección y adquisición, mediante compra pública o privada, de soluciones comerciales, realizando procesos de análisis de necesidad (consultoría) y estudios comparativos de mercado (benchmarking)
- Al menos 5 años en Organización y Gestión de Equipos</t>
  </si>
  <si>
    <t>TRO-OE-001</t>
  </si>
  <si>
    <t>D. ECONÓMICO FINANCIERA Y PROYECTOS ESPECIALES</t>
  </si>
  <si>
    <t>Asistente Dirección</t>
  </si>
  <si>
    <t>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Redacción de informes, cartas y otros documentos
4 Atención telefónica de llamadas recibidas y gestión de las mismas</t>
  </si>
  <si>
    <t>- Al menos 2 años de experiencia relevante en su ámbito de actividad, siendo valoradas adicionalmente experiencias superiores.
- Valorable Nivel Medio de Inglés
- Valorable experiencia en la gestión de viajes, eventos y otros posibles ámbitos relacionados con las áreas de actividad de la Dirección. 
- Conocimientos de los programas y herramientas técnicas necesarias para el desempeño de las funciones.
- Habilidades comunicativas</t>
  </si>
  <si>
    <t>TRO-OEAA-001</t>
  </si>
  <si>
    <t>SUBD. ADMINISTRACIÓN Y ADQUISICIONES</t>
  </si>
  <si>
    <t>G. ADQUISICIONES</t>
  </si>
  <si>
    <t>Coordinador/a UCO</t>
  </si>
  <si>
    <t>1. Planificación y organización de los expedientes de Presidencia y de la Dirección General de Organización y Recursos. Interlocución entre unidades proponentes y tecnicos/as de compras
2. Revisión y gestion de los expedientes de mayor complejidad de la UCO Corporativa
3. Formadora de coordinadores técnico, corporrativos y de negocio en materia de contratos basados y de responsables de acuerdos marco
4. Analisis normativo</t>
  </si>
  <si>
    <t>Doble grado en Derecho y Ciencias Políticas
Máster de acceso al ejercicio de la Abogacía y Asesoría Fiscal de Empresas</t>
  </si>
  <si>
    <t>- Ingles nivel C-1 para tramitación expedientes internacional
- Formacion básica gestión de proyectos
- Uso de herramientas corporativas de compras y de la Plataforma de contratación del Sector Público
- Al menos 2 años de experiencia en tramitación de expedientes de compras relacionados con la contratación pública de los cuales 1 año haya sido realizando las funciones de coordinador/a de UCO.</t>
  </si>
  <si>
    <t>TRO-OEFF-001</t>
  </si>
  <si>
    <t xml:space="preserve">Técnico/a de Finanzas </t>
  </si>
  <si>
    <t>1.- Elaboración de los cierres mensuales de las entidades de la compañía, integración contable de reporting de sucursales, conciliación cuentas bancarias Internacional, auditoría de cuentas.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 Interlocución con agentes internos y externos.</t>
  </si>
  <si>
    <t>- Grado en Finanzas y Contabilidad.
- Máster en las ramas financieras.
- Valorable Máster en Auditoría y Contabilidad.</t>
  </si>
  <si>
    <t>- Experiencia profesional en el extranjero o empresas multinacionales con proyectos en el extranjero.
- Experiencia mínima de 5 años en departamento financiero, consultoría financiera o control interno.
- Conocimientos de auditoría 
-Dominio de SAP R3 
- Experiencia trabajando en proyectos internacionales, conociendo la operativa contable y fiscal básica a nivel internacional (IFRS, Witholding, IS, VAT, etc.).
- Experiencia previa en declaración de Impuesto de Sociedades. 
- Buen manejo de paquete MS Office (Word, Excel, PowerPoint).
- Trabajo en equipo.</t>
  </si>
  <si>
    <t>TRO-OPAA-001</t>
  </si>
  <si>
    <t>SUBD. ADMINISTRACIÓN, RELACIONES LABORALES Y SEGURIDAD</t>
  </si>
  <si>
    <t>G. ADMINISTRACIÓN DE PERSONAL Y RELACIONES LABORALES</t>
  </si>
  <si>
    <t>Gerente  Relaciones Laborales</t>
  </si>
  <si>
    <t>1. Coordinación y gestión del ciclo integral de la contratación de personas trabajadoras.
2. Asesoramiento en materia jurídico laboral, resolución de consultas y preparación de notas jurídico laborales.
3. Preparación de procedimientos judiciales para la defensa de la compañía en sede judicial y/o administrativa.
4. Gestión y coordinación de las solicitudes sobre autorización de la contratación a los organismos competentes</t>
  </si>
  <si>
    <t>Titulación Superior:
-Licenciatura en Derecho o 
-Grado en Derecho y Máster Oficial de Acceso a la Abogacía</t>
  </si>
  <si>
    <t>- Más de cinco años de experiencia en posiciones de asesoramiento jurídico-laboral
- Experiencia acreditable en la gestión de equipos de al menos cuatro personas</t>
  </si>
  <si>
    <t>TRO-OPT-001</t>
  </si>
  <si>
    <t>SUBD. FORMACIÓN Y GESTIÓN DEL TALENTO</t>
  </si>
  <si>
    <t xml:space="preserve">Técnico/a de selección </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</si>
  <si>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el seguimiento de los procesos de selección y contratación realizados, proporcionando la información requerida tanto a organismos internos como externos.</t>
  </si>
  <si>
    <t>Titulación universitaria superior: Grado (preferiblemente en Psicología / Pedagogía / Sociología /Derecho) y Máster Oficial en gestión y dirección y RRHH.</t>
  </si>
  <si>
    <t>- Máster en Gestión de Recursos Humanos.
- Al menos 1 año de experiencia específica en el área de selección de perfiles de alta cualificación en las disciplinas de Ingeniería Civil, Ingeniería de Sistemas Ferroviarios y Aeroportuarios.
- Inglés: nivel mínimo B2.</t>
  </si>
  <si>
    <t>TRO-OPT-002</t>
  </si>
  <si>
    <t>Técnico/a procesos selectivos</t>
  </si>
  <si>
    <t>1. Confección de calendarios, convocatorias, listados, anexos y toda la documentación relativa a las publicaciones realizadas en las plataformas habilitadas.
2. Elaboración de informes de seguimiento (en Excel y Power BI) en cada una de las fases de cada Bloque/Convocatoria.
3. Interlocución y gestión de los procesos en relación directa con el proveedor de servicios adjudicatario en cada caso.
4. Soporte y atención personalizada a usuarios (candidatos/as y responsables de las vacantes)</t>
  </si>
  <si>
    <t>Titulación universitaria media o superior preferiblemente en Psicología, Derecho, Relaciones Laborales, Sociología, etc..</t>
  </si>
  <si>
    <t>- Al menos 10 años de experiencia profesional en el ámbito de los Recursos Humanos.
- Experiencia de al menos 4 años en selección de personal.
- Experiencia de al menos 6 meses en gestión de procesos selectivos para entidades públicas.</t>
  </si>
  <si>
    <t>TRO-OPTD-001</t>
  </si>
  <si>
    <t>G. DESARROLLO DEL TALENTO</t>
  </si>
  <si>
    <t>Técnico/a Compensación, Organización y Desarrollo</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</si>
  <si>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</si>
  <si>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Titulación Universitaria Media y/o Superior en Psicología</t>
  </si>
  <si>
    <t>- Formación en Recursos Humanos.
- Al menos 5 años de experiencia en el área de RRHH. 
- Al menos 3 años de experiencia específica en el área de compensación, organización y desarrollo.
- Nivel usuario habitual de SAP HR, Excel y Power BI.</t>
  </si>
  <si>
    <t>TRO-OPS-001</t>
  </si>
  <si>
    <t>SUBD. SERVICIOS GENERALES Y GLOBAL MOBILITY</t>
  </si>
  <si>
    <t>Organizativa</t>
  </si>
  <si>
    <t>Gerente Global Mobility</t>
  </si>
  <si>
    <t>Recursos Humanos Internacional</t>
  </si>
  <si>
    <t>1. Participar en el diseño y seguimiento de la estrategia de la Compañía en materia de Jurídico-Laboral, fiscal y migratoria, velando por el cumplimiento normativo internacional, analizando riesgos, planteando soluciones y asegurando la resolución de incidencias.
2. Asegurar la adecuada contratación y gestión administrativa del personal expatriado o local internacional (nuevas incorporaciones, bajas, becarios, ITs, incidencias de nómina, vencimientos de contratos, renovaciones, etc.).
3. Diseñar, revisar, supervisar y garantizar la aplicación de la política de asignación internacional vigente conforme a criterios de competitividad, incentivación de la movilidad internacional, captación y retención de talento internacional y mantenimiento del equilibrio presupuestario necesario.
4. Velar por la competitividad, actualización y coherencia tanto de la política retributiva internacional, como de las políticas retributivas aplicables al personal local de los distintos países, de acuerdo a criterios de atracción de talento, flexibilidad, equilibrio presupuestario y seguridad jurídica marcados por la Dirección.</t>
  </si>
  <si>
    <t>Titulación Superior Universitaria. (Valorable Psicología, ADE, Derecho o Economía)</t>
  </si>
  <si>
    <t>- Experiencia profesional mínima de 15 años en funciones dentro de Recursos Humanos, siendo al menos 8 de ellos en la función de Recursos Humanos dentro del ámbito internacional. 
- Indispensable disponer de sólidos conocimientos en materia Laboral, Seguridad Social, Fiscal y/o Migratorio a nivel internacional.
- Inglés C1</t>
  </si>
  <si>
    <t>TRO-OPS-002</t>
  </si>
  <si>
    <t>Técnico/a Servicios Generales</t>
  </si>
  <si>
    <t>Servicios Generales</t>
  </si>
  <si>
    <t>1. Gestión de los expedientes de Compras desde el inicio hasta su adjudicación para los contratos necesarios al implantar dentro de la Subdirección de Servicios Generales.
2. Seguimiento de los contratos de los Servicios activos así como la optimización de los mismos.
3. Tareas de controller dentro de la Subdirección en todos los ámbitos de actividad.
4. Búsqueda y monitorización de subvenciones dentro de la actividad de la Subdirección especialmente en el ámbito de la Movilidad sostenible y la eficiencia energética.</t>
  </si>
  <si>
    <t>Titulación Superior Universitaria. (Valorable Derecho)</t>
  </si>
  <si>
    <t>- Valorable posgrado universitario.
- Conocimientos de las normas de contratación pública y su aplicación en la gestión de contratos en actividades corporativas.
- Experiencia global de al menos 8 años siendo al menos 2 años en el ámbito de la movilidad sostenible y gestión de servicios corporativos.
- Nivel de inglés C1.</t>
  </si>
  <si>
    <t>TRO-XPRC-001</t>
  </si>
  <si>
    <t>D. EJECUTIVA DE COORDINACIÓN CORPORATIVA</t>
  </si>
  <si>
    <t>PRESIDENCIA</t>
  </si>
  <si>
    <t>Asistente Responsabilidad Social Corporativa</t>
  </si>
  <si>
    <t>Responsabilidad Social Corporativa</t>
  </si>
  <si>
    <t>1. Apoyo adminsitrativo en el diseño y gestión del Plan Agenda 2030, Ineco RuralTIC así como en otros proyectos de la subdirección utilizando herramientas de MS Office.
2. Tareas de coordinación del voluntariado en el proyecto Ineco RuralTIC. Relación con voluntarios del programa y municipios participantes.
3. Tramitación y gestión documental del Plan Agenda 2030 e Ineco RuralTIC
4. Apoyo en el seguimiento del cuadro de mando de la Agenda 2030</t>
  </si>
  <si>
    <t>BACHILLERATO o FP</t>
  </si>
  <si>
    <t>- Imprescindible experiencia de más de 18 meses en programas de voluntariado profesional para el desarrollo social de comunidades rurales 
- Imprescindible experiencia de más de 18 meses en contacto y coordinación de actividades de voluntariado empresarial con administración pública local
- Imprescindible expediencia de más de 18 meses en tareas de seguimiento y coordinación de indicadores (cuadro de mando) de cumplimiento de la Agenda 2020
- Capacidad de planificación, discreción y meticulosidad</t>
  </si>
  <si>
    <t>revisada extensión texto funciones con excel</t>
  </si>
  <si>
    <t>- La fecha a considerar para la valoración de los méritos será la fecha de finalización del plazo de presentación de solicitudes (10/07/2023).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11/07/2018 deberá indicar esta fecha en la columna "Fecha desde", dado que solo se valorarán los últimos 5 años. 
- En caso de que la persona mantenga vinculación laboral a fecha de finalización de plazo de solicitudes (10/07/2023), deberá indicar ésta como fecha en la columna "Fecha hasta", dado que solo se valorarán las fechas comprendidas en el rango de 5 años.</t>
  </si>
  <si>
    <t>SUBTOTAL PUNTOS
Puntuación máxima 12</t>
  </si>
  <si>
    <t>MÉRITO 1) EXPERIENCIA EN INECO.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</si>
  <si>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</si>
  <si>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</si>
  <si>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</si>
  <si>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</si>
  <si>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</si>
  <si>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20 de junio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</si>
</sst>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8"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family val="2"/>
      <scheme val="minor"/>
    </font>
    <font>
      <sz val="11"/>
      <color theme="1"/>
      <name val="Calibri"/>
      <family val="2"/>
      <scheme val="minor"/>
    </font>
    <font>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0"/>
        <bgColor theme="0"/>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rgb="FF000000"/>
      </right>
      <top style="thin">
        <color rgb="FF000000"/>
      </top>
      <bottom/>
      <diagonal/>
    </border>
  </borders>
  <cellStyleXfs count="5">
    <xf numFmtId="0" fontId="0" fillId="0" borderId="0"/>
    <xf numFmtId="0" fontId="2" fillId="0" borderId="0"/>
    <xf numFmtId="0" fontId="4" fillId="0" borderId="0" applyNumberFormat="0" applyFill="0" applyBorder="0" applyAlignment="0" applyProtection="0"/>
    <xf numFmtId="0" fontId="3" fillId="0" borderId="0"/>
    <xf numFmtId="0" fontId="1" fillId="0" borderId="0"/>
  </cellStyleXfs>
  <cellXfs count="199">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0" borderId="0" xfId="0" applyFont="1" applyAlignment="1" applyProtection="1">
      <alignment horizontal="left" vertical="top"/>
      <protection hidden="1"/>
    </xf>
    <xf numFmtId="0" fontId="5" fillId="2" borderId="0" xfId="0" applyFont="1" applyFill="1" applyAlignment="1">
      <alignment horizontal="left" vertical="center"/>
    </xf>
    <xf numFmtId="0" fontId="5" fillId="2" borderId="0" xfId="0" applyFont="1" applyFill="1" applyAlignment="1">
      <alignment wrapText="1"/>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1" fillId="0" borderId="15" xfId="0" applyNumberFormat="1" applyFont="1" applyBorder="1" applyAlignment="1" applyProtection="1">
      <alignment horizontal="center" vertical="center" wrapText="1"/>
      <protection locked="0"/>
    </xf>
    <xf numFmtId="0" fontId="10" fillId="8" borderId="0" xfId="0" applyFont="1" applyFill="1" applyAlignment="1">
      <alignment wrapText="1"/>
    </xf>
    <xf numFmtId="0" fontId="5" fillId="0" borderId="17" xfId="0" applyFont="1" applyBorder="1" applyAlignment="1" applyProtection="1">
      <alignment horizontal="left" vertical="top"/>
      <protection locked="0"/>
    </xf>
    <xf numFmtId="0" fontId="5" fillId="0" borderId="18"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20" xfId="0" applyFont="1" applyBorder="1" applyAlignment="1">
      <alignment horizontal="left" vertical="top"/>
    </xf>
    <xf numFmtId="0" fontId="5" fillId="0" borderId="21" xfId="0" applyFont="1" applyBorder="1" applyAlignment="1">
      <alignment horizontal="left" vertical="top"/>
    </xf>
    <xf numFmtId="0" fontId="12" fillId="4" borderId="35" xfId="0" applyFont="1" applyFill="1" applyBorder="1" applyAlignment="1">
      <alignment vertical="center" wrapText="1"/>
    </xf>
    <xf numFmtId="1" fontId="11" fillId="4" borderId="36" xfId="0" applyNumberFormat="1" applyFont="1" applyFill="1" applyBorder="1" applyAlignment="1">
      <alignment horizontal="center" vertical="center" shrinkToFit="1"/>
    </xf>
    <xf numFmtId="0" fontId="23" fillId="5" borderId="29" xfId="0" applyFont="1" applyFill="1" applyBorder="1" applyAlignment="1">
      <alignment horizontal="center" vertical="center" wrapText="1"/>
    </xf>
    <xf numFmtId="0" fontId="23" fillId="5" borderId="25" xfId="0" applyFont="1" applyFill="1" applyBorder="1" applyAlignment="1">
      <alignment horizontal="center" vertical="center" wrapText="1"/>
    </xf>
    <xf numFmtId="164" fontId="11" fillId="5" borderId="25" xfId="0" applyNumberFormat="1" applyFont="1" applyFill="1" applyBorder="1" applyAlignment="1" applyProtection="1">
      <alignment horizontal="center" vertical="center" wrapText="1"/>
      <protection hidden="1"/>
    </xf>
    <xf numFmtId="1" fontId="11" fillId="4" borderId="38" xfId="0" applyNumberFormat="1" applyFont="1" applyFill="1" applyBorder="1" applyAlignment="1">
      <alignment horizontal="center" vertical="center" shrinkToFit="1"/>
    </xf>
    <xf numFmtId="164" fontId="8" fillId="5" borderId="37" xfId="0" applyNumberFormat="1" applyFont="1" applyFill="1" applyBorder="1" applyAlignment="1" applyProtection="1">
      <alignment horizontal="center" vertical="center" wrapText="1"/>
      <protection hidden="1"/>
    </xf>
    <xf numFmtId="0" fontId="5" fillId="2" borderId="20" xfId="0" applyFont="1" applyFill="1" applyBorder="1" applyAlignment="1">
      <alignment horizontal="left" vertical="center"/>
    </xf>
    <xf numFmtId="0" fontId="5" fillId="2" borderId="21" xfId="0" applyFont="1" applyFill="1" applyBorder="1" applyAlignment="1">
      <alignment horizontal="left" vertical="center"/>
    </xf>
    <xf numFmtId="0" fontId="5" fillId="2" borderId="20"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10" fillId="7" borderId="0" xfId="0" applyFont="1" applyFill="1" applyAlignment="1" applyProtection="1">
      <alignment wrapText="1"/>
      <protection locked="0"/>
    </xf>
    <xf numFmtId="0" fontId="15" fillId="2" borderId="21" xfId="0" applyFont="1" applyFill="1" applyBorder="1" applyAlignment="1">
      <alignment vertical="center" wrapText="1"/>
    </xf>
    <xf numFmtId="0" fontId="5" fillId="2" borderId="20" xfId="0" applyFont="1" applyFill="1" applyBorder="1" applyAlignment="1">
      <alignment wrapText="1"/>
    </xf>
    <xf numFmtId="0" fontId="16" fillId="2" borderId="0" xfId="0" applyFont="1" applyFill="1"/>
    <xf numFmtId="0" fontId="5" fillId="2" borderId="21"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5" fillId="2" borderId="39" xfId="0" applyFont="1" applyFill="1" applyBorder="1"/>
    <xf numFmtId="0" fontId="5" fillId="2" borderId="40" xfId="0" applyFont="1" applyFill="1" applyBorder="1"/>
    <xf numFmtId="0" fontId="28" fillId="2" borderId="40" xfId="0" applyFont="1" applyFill="1" applyBorder="1" applyAlignment="1">
      <alignment vertical="center"/>
    </xf>
    <xf numFmtId="0" fontId="29" fillId="2" borderId="40" xfId="0" applyFont="1" applyFill="1" applyBorder="1" applyAlignment="1">
      <alignment vertical="center"/>
    </xf>
    <xf numFmtId="0" fontId="16" fillId="2" borderId="40" xfId="0" applyFont="1" applyFill="1" applyBorder="1" applyAlignment="1">
      <alignment vertical="center"/>
    </xf>
    <xf numFmtId="0" fontId="5" fillId="2" borderId="41" xfId="0" applyFont="1" applyFill="1" applyBorder="1"/>
    <xf numFmtId="0" fontId="10" fillId="7" borderId="0" xfId="0" applyFont="1" applyFill="1" applyAlignment="1" applyProtection="1">
      <alignment horizontal="center" vertical="center" wrapText="1"/>
      <protection locked="0"/>
    </xf>
    <xf numFmtId="0" fontId="3" fillId="0" borderId="0" xfId="0" applyFont="1" applyAlignment="1">
      <alignment horizontal="left" vertical="top"/>
    </xf>
    <xf numFmtId="14" fontId="33" fillId="0" borderId="24" xfId="0" applyNumberFormat="1" applyFont="1" applyBorder="1" applyAlignment="1" applyProtection="1">
      <alignment horizontal="center" vertical="top" wrapText="1"/>
      <protection locked="0" hidden="1"/>
    </xf>
    <xf numFmtId="14" fontId="33" fillId="0" borderId="12" xfId="0" applyNumberFormat="1" applyFont="1" applyBorder="1" applyAlignment="1" applyProtection="1">
      <alignment horizontal="center" vertical="top" wrapText="1"/>
      <protection locked="0" hidden="1"/>
    </xf>
    <xf numFmtId="164" fontId="8" fillId="5" borderId="25" xfId="0" applyNumberFormat="1" applyFont="1" applyFill="1" applyBorder="1" applyAlignment="1" applyProtection="1">
      <alignment horizontal="center" vertical="center" wrapText="1"/>
      <protection hidden="1"/>
    </xf>
    <xf numFmtId="0" fontId="35" fillId="9" borderId="46" xfId="4" applyFont="1" applyFill="1" applyBorder="1" applyAlignment="1">
      <alignment horizontal="center" vertical="center" wrapText="1"/>
    </xf>
    <xf numFmtId="0" fontId="34" fillId="3" borderId="46" xfId="4" applyFont="1" applyFill="1" applyBorder="1" applyAlignment="1">
      <alignment horizontal="center" vertical="center" wrapText="1"/>
    </xf>
    <xf numFmtId="0" fontId="35" fillId="10" borderId="46" xfId="4" applyFont="1" applyFill="1" applyBorder="1" applyAlignment="1">
      <alignment horizontal="center" vertical="center" wrapText="1"/>
    </xf>
    <xf numFmtId="0" fontId="1" fillId="11" borderId="46" xfId="4" applyFill="1" applyBorder="1" applyAlignment="1">
      <alignment horizontal="center" vertical="center" wrapText="1"/>
    </xf>
    <xf numFmtId="49" fontId="1" fillId="11" borderId="46" xfId="4" applyNumberFormat="1" applyFill="1" applyBorder="1" applyAlignment="1">
      <alignment horizontal="center" vertical="center" wrapText="1"/>
    </xf>
    <xf numFmtId="0" fontId="1" fillId="0" borderId="46" xfId="4" applyBorder="1" applyAlignment="1">
      <alignment horizontal="left" vertical="center" wrapText="1"/>
    </xf>
    <xf numFmtId="0" fontId="1" fillId="0" borderId="0" xfId="4" applyAlignment="1">
      <alignment vertical="center" wrapText="1"/>
    </xf>
    <xf numFmtId="0" fontId="36" fillId="0" borderId="46" xfId="4" applyFont="1" applyBorder="1" applyAlignment="1">
      <alignment horizontal="center" vertical="center" wrapText="1"/>
    </xf>
    <xf numFmtId="0" fontId="36" fillId="0" borderId="46" xfId="4" applyFont="1" applyBorder="1" applyAlignment="1">
      <alignment horizontal="left" vertical="center" wrapText="1"/>
    </xf>
    <xf numFmtId="0" fontId="36" fillId="0" borderId="47" xfId="4" applyFont="1" applyBorder="1" applyAlignment="1">
      <alignment horizontal="center" vertical="center" wrapText="1"/>
    </xf>
    <xf numFmtId="0" fontId="37" fillId="0" borderId="46" xfId="4" applyFont="1" applyBorder="1" applyAlignment="1">
      <alignment horizontal="left" vertical="center" wrapText="1"/>
    </xf>
    <xf numFmtId="49" fontId="37" fillId="0" borderId="46" xfId="4" applyNumberFormat="1" applyFont="1" applyBorder="1" applyAlignment="1">
      <alignment horizontal="left" vertical="center" wrapText="1"/>
    </xf>
    <xf numFmtId="0" fontId="36" fillId="0" borderId="0" xfId="4" applyFont="1" applyAlignment="1">
      <alignment horizontal="center" vertical="center" wrapText="1"/>
    </xf>
    <xf numFmtId="0" fontId="1" fillId="0" borderId="46" xfId="4" applyBorder="1" applyAlignment="1">
      <alignment horizontal="center" vertical="center" wrapText="1"/>
    </xf>
    <xf numFmtId="0" fontId="1" fillId="0" borderId="0" xfId="4" applyAlignment="1">
      <alignment horizontal="center"/>
    </xf>
    <xf numFmtId="0" fontId="1" fillId="0" borderId="0" xfId="4"/>
    <xf numFmtId="0" fontId="1" fillId="0" borderId="0" xfId="4" applyAlignment="1">
      <alignment horizontal="left"/>
    </xf>
    <xf numFmtId="49" fontId="1" fillId="0" borderId="0" xfId="4" applyNumberFormat="1"/>
    <xf numFmtId="0" fontId="5" fillId="8" borderId="0" xfId="0" applyFont="1" applyFill="1" applyAlignment="1" applyProtection="1">
      <alignment horizontal="left" vertical="top"/>
      <protection locked="0"/>
    </xf>
    <xf numFmtId="0" fontId="5" fillId="8" borderId="0" xfId="0" applyFont="1" applyFill="1" applyAlignment="1">
      <alignment horizontal="left" vertical="top"/>
    </xf>
    <xf numFmtId="0" fontId="13" fillId="12" borderId="0" xfId="0" applyFont="1" applyFill="1"/>
    <xf numFmtId="0" fontId="5" fillId="12" borderId="0" xfId="0" applyFont="1" applyFill="1" applyProtection="1">
      <protection hidden="1"/>
    </xf>
    <xf numFmtId="0" fontId="5" fillId="12" borderId="0" xfId="0" applyFont="1" applyFill="1"/>
    <xf numFmtId="0" fontId="5" fillId="8" borderId="0" xfId="0" applyFont="1" applyFill="1" applyAlignment="1" applyProtection="1">
      <alignment horizontal="left" vertical="top"/>
      <protection hidden="1"/>
    </xf>
    <xf numFmtId="0" fontId="5" fillId="12" borderId="0" xfId="0" applyFont="1" applyFill="1" applyAlignment="1">
      <alignment horizontal="left" vertical="center"/>
    </xf>
    <xf numFmtId="0" fontId="5" fillId="12" borderId="0" xfId="0" applyFont="1" applyFill="1" applyAlignment="1">
      <alignment wrapText="1"/>
    </xf>
    <xf numFmtId="0" fontId="14" fillId="12" borderId="0" xfId="0" applyFont="1" applyFill="1" applyAlignment="1">
      <alignment horizontal="left" wrapText="1"/>
    </xf>
    <xf numFmtId="0" fontId="15" fillId="12" borderId="0" xfId="0" applyFont="1" applyFill="1" applyAlignment="1">
      <alignment vertical="center" wrapText="1"/>
    </xf>
    <xf numFmtId="0" fontId="19" fillId="8" borderId="0" xfId="2" applyFont="1" applyFill="1" applyBorder="1" applyAlignment="1" applyProtection="1">
      <alignment horizontal="left" vertical="top"/>
    </xf>
    <xf numFmtId="0" fontId="6" fillId="4" borderId="1"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30" fillId="7" borderId="40" xfId="0" applyFont="1" applyFill="1" applyBorder="1" applyAlignment="1" applyProtection="1">
      <alignment horizontal="center" vertical="center"/>
      <protection locked="0"/>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10" fillId="7" borderId="0" xfId="0" applyFont="1" applyFill="1" applyAlignment="1" applyProtection="1">
      <alignment horizontal="center" vertical="center" wrapText="1"/>
      <protection locked="0"/>
    </xf>
    <xf numFmtId="0" fontId="10" fillId="7" borderId="0" xfId="0" applyFont="1" applyFill="1" applyAlignment="1" applyProtection="1">
      <alignment horizontal="center" wrapText="1"/>
      <protection locked="0"/>
    </xf>
    <xf numFmtId="0" fontId="29" fillId="2" borderId="0" xfId="0" applyFont="1" applyFill="1" applyAlignment="1">
      <alignment horizontal="center" vertical="center"/>
    </xf>
    <xf numFmtId="49" fontId="33" fillId="2" borderId="10" xfId="0" applyNumberFormat="1" applyFont="1" applyFill="1" applyBorder="1" applyAlignment="1" applyProtection="1">
      <alignment horizontal="center"/>
      <protection locked="0" hidden="1"/>
    </xf>
    <xf numFmtId="49" fontId="33" fillId="2" borderId="12" xfId="0" applyNumberFormat="1" applyFont="1" applyFill="1" applyBorder="1" applyAlignment="1" applyProtection="1">
      <alignment horizontal="center"/>
      <protection locked="0" hidden="1"/>
    </xf>
    <xf numFmtId="49" fontId="33" fillId="2" borderId="10" xfId="0" applyNumberFormat="1" applyFont="1" applyFill="1" applyBorder="1" applyAlignment="1" applyProtection="1">
      <alignment horizontal="center" vertical="center" wrapText="1"/>
      <protection locked="0" hidden="1"/>
    </xf>
    <xf numFmtId="49" fontId="33" fillId="2" borderId="12" xfId="0" applyNumberFormat="1" applyFont="1" applyFill="1" applyBorder="1" applyAlignment="1" applyProtection="1">
      <alignment horizontal="center" vertical="center" wrapText="1"/>
      <protection locked="0" hidden="1"/>
    </xf>
    <xf numFmtId="49" fontId="33" fillId="2" borderId="11" xfId="0" applyNumberFormat="1" applyFont="1" applyFill="1" applyBorder="1" applyAlignment="1" applyProtection="1">
      <alignment horizontal="center" vertical="center" wrapText="1"/>
      <protection locked="0" hidden="1"/>
    </xf>
    <xf numFmtId="0" fontId="8" fillId="5" borderId="29" xfId="0" applyFont="1" applyFill="1" applyBorder="1" applyAlignment="1">
      <alignment horizontal="right" vertical="center" wrapText="1"/>
    </xf>
    <xf numFmtId="0" fontId="8" fillId="5" borderId="11" xfId="0" applyFont="1" applyFill="1" applyBorder="1" applyAlignment="1">
      <alignment horizontal="right" vertical="center" wrapText="1"/>
    </xf>
    <xf numFmtId="0" fontId="8" fillId="5" borderId="12" xfId="0" applyFont="1" applyFill="1" applyBorder="1" applyAlignment="1">
      <alignment horizontal="right" vertical="center" wrapText="1"/>
    </xf>
    <xf numFmtId="0" fontId="8" fillId="5" borderId="24" xfId="0" applyFont="1" applyFill="1" applyBorder="1" applyAlignment="1">
      <alignment horizontal="right" vertical="center" wrapText="1"/>
    </xf>
    <xf numFmtId="0" fontId="8" fillId="5" borderId="7" xfId="0" applyFont="1" applyFill="1" applyBorder="1" applyAlignment="1">
      <alignment horizontal="right" vertical="center" wrapText="1"/>
    </xf>
    <xf numFmtId="49" fontId="33" fillId="2" borderId="10" xfId="0" applyNumberFormat="1" applyFont="1" applyFill="1" applyBorder="1" applyAlignment="1" applyProtection="1">
      <alignment horizontal="center" vertical="top"/>
      <protection locked="0" hidden="1"/>
    </xf>
    <xf numFmtId="49" fontId="33" fillId="2" borderId="12" xfId="0" applyNumberFormat="1" applyFont="1" applyFill="1" applyBorder="1" applyAlignment="1" applyProtection="1">
      <alignment horizontal="center" vertical="top"/>
      <protection locked="0" hidden="1"/>
    </xf>
    <xf numFmtId="49" fontId="33" fillId="2" borderId="10" xfId="0" applyNumberFormat="1" applyFont="1" applyFill="1" applyBorder="1" applyAlignment="1" applyProtection="1">
      <alignment horizontal="center" vertical="top" wrapText="1"/>
      <protection locked="0" hidden="1"/>
    </xf>
    <xf numFmtId="49" fontId="33" fillId="2" borderId="12" xfId="0" applyNumberFormat="1" applyFont="1" applyFill="1" applyBorder="1" applyAlignment="1" applyProtection="1">
      <alignment horizontal="center" vertical="top" wrapText="1"/>
      <protection locked="0" hidden="1"/>
    </xf>
    <xf numFmtId="49" fontId="33" fillId="2" borderId="11" xfId="0" applyNumberFormat="1" applyFont="1" applyFill="1" applyBorder="1" applyAlignment="1" applyProtection="1">
      <alignment horizontal="center" vertical="top"/>
      <protection locked="0" hidden="1"/>
    </xf>
    <xf numFmtId="0" fontId="8" fillId="5" borderId="33" xfId="0" applyFont="1" applyFill="1" applyBorder="1" applyAlignment="1" applyProtection="1">
      <alignment horizontal="right" vertical="center" wrapText="1"/>
      <protection hidden="1"/>
    </xf>
    <xf numFmtId="0" fontId="8" fillId="5" borderId="9" xfId="0" applyFont="1" applyFill="1" applyBorder="1" applyAlignment="1" applyProtection="1">
      <alignment horizontal="right" vertical="center" wrapText="1"/>
      <protection hidden="1"/>
    </xf>
    <xf numFmtId="0" fontId="8" fillId="5" borderId="14" xfId="0" applyFont="1" applyFill="1" applyBorder="1" applyAlignment="1" applyProtection="1">
      <alignment horizontal="right" vertical="center" wrapText="1"/>
      <protection hidden="1"/>
    </xf>
    <xf numFmtId="0" fontId="23" fillId="5" borderId="42" xfId="0" applyFont="1" applyFill="1" applyBorder="1" applyAlignment="1">
      <alignment horizontal="center" vertical="center" wrapText="1"/>
    </xf>
    <xf numFmtId="0" fontId="23" fillId="5" borderId="43" xfId="0" applyFont="1" applyFill="1" applyBorder="1" applyAlignment="1">
      <alignment horizontal="center" vertical="center" wrapText="1"/>
    </xf>
    <xf numFmtId="0" fontId="23" fillId="5" borderId="44" xfId="0" applyFont="1" applyFill="1" applyBorder="1" applyAlignment="1">
      <alignment horizontal="center" vertical="center" wrapText="1"/>
    </xf>
    <xf numFmtId="0" fontId="11" fillId="4" borderId="27"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48" xfId="0" applyFont="1" applyFill="1" applyBorder="1" applyAlignment="1">
      <alignment horizontal="left" vertical="center" wrapText="1"/>
    </xf>
    <xf numFmtId="49" fontId="33" fillId="2" borderId="7" xfId="0" applyNumberFormat="1" applyFont="1" applyFill="1" applyBorder="1" applyAlignment="1" applyProtection="1">
      <alignment horizontal="center" vertical="center" wrapText="1"/>
      <protection locked="0" hidden="1"/>
    </xf>
    <xf numFmtId="49" fontId="33" fillId="2" borderId="7" xfId="0" applyNumberFormat="1" applyFont="1" applyFill="1" applyBorder="1" applyAlignment="1" applyProtection="1">
      <alignment horizontal="center" vertical="top" wrapText="1"/>
      <protection locked="0" hidden="1"/>
    </xf>
    <xf numFmtId="49" fontId="33" fillId="2" borderId="7" xfId="0" applyNumberFormat="1" applyFont="1" applyFill="1" applyBorder="1" applyAlignment="1" applyProtection="1">
      <alignment horizontal="center" vertical="top"/>
      <protection locked="0" hidden="1"/>
    </xf>
    <xf numFmtId="0" fontId="8" fillId="5" borderId="33"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4" xfId="0" applyFont="1" applyFill="1" applyBorder="1" applyAlignment="1">
      <alignment horizontal="righ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11" fillId="4" borderId="22"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1" fontId="26" fillId="0" borderId="24"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6" fillId="0" borderId="26" xfId="0" applyNumberFormat="1" applyFont="1" applyBorder="1" applyAlignment="1" applyProtection="1">
      <alignment horizontal="center" vertical="center" wrapText="1"/>
      <protection locked="0"/>
    </xf>
    <xf numFmtId="0" fontId="7" fillId="5" borderId="7"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10" fillId="5" borderId="7"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1" fontId="22" fillId="5" borderId="20"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21" xfId="0" applyNumberFormat="1" applyFont="1" applyFill="1" applyBorder="1" applyAlignment="1">
      <alignment horizontal="left" vertical="center" shrinkToFit="1"/>
    </xf>
    <xf numFmtId="0" fontId="20" fillId="4" borderId="22"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0" fontId="7" fillId="5" borderId="27" xfId="0" applyFont="1" applyFill="1" applyBorder="1" applyAlignment="1">
      <alignment horizontal="center" vertical="top" wrapText="1"/>
    </xf>
    <xf numFmtId="0" fontId="7" fillId="5" borderId="4" xfId="0" applyFont="1" applyFill="1" applyBorder="1" applyAlignment="1">
      <alignment horizontal="center" vertical="top" wrapText="1"/>
    </xf>
    <xf numFmtId="0" fontId="7" fillId="5" borderId="28" xfId="0" applyFont="1" applyFill="1" applyBorder="1" applyAlignment="1">
      <alignment horizontal="center" vertical="top" wrapText="1"/>
    </xf>
    <xf numFmtId="0" fontId="7" fillId="5" borderId="24" xfId="0" applyFont="1" applyFill="1" applyBorder="1" applyAlignment="1">
      <alignment horizontal="center" vertical="top" wrapText="1"/>
    </xf>
    <xf numFmtId="0" fontId="7" fillId="5" borderId="7" xfId="0" applyFont="1" applyFill="1" applyBorder="1" applyAlignment="1">
      <alignment horizontal="center" vertical="top" wrapText="1"/>
    </xf>
    <xf numFmtId="0" fontId="26" fillId="0" borderId="29"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7" fillId="5" borderId="25"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0" xfId="0" applyNumberFormat="1" applyFont="1" applyBorder="1" applyAlignment="1" applyProtection="1">
      <alignment horizontal="center" vertical="center" shrinkToFit="1"/>
      <protection locked="0"/>
    </xf>
    <xf numFmtId="0" fontId="12" fillId="4" borderId="34" xfId="0" applyFont="1" applyFill="1" applyBorder="1" applyAlignment="1">
      <alignment horizontal="center" vertical="top" wrapText="1"/>
    </xf>
    <xf numFmtId="0" fontId="12" fillId="4" borderId="5" xfId="0" applyFont="1" applyFill="1" applyBorder="1" applyAlignment="1">
      <alignment horizontal="center" vertical="top" wrapText="1"/>
    </xf>
    <xf numFmtId="0" fontId="11" fillId="4" borderId="20"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7" fillId="5" borderId="24" xfId="0" applyFont="1" applyFill="1" applyBorder="1" applyAlignment="1">
      <alignment horizontal="center" vertical="center" wrapText="1"/>
    </xf>
    <xf numFmtId="0" fontId="7" fillId="5" borderId="31" xfId="0" applyFont="1" applyFill="1" applyBorder="1" applyAlignment="1">
      <alignment horizontal="center" vertical="top" wrapText="1"/>
    </xf>
    <xf numFmtId="0" fontId="7" fillId="5" borderId="13" xfId="0" applyFont="1" applyFill="1" applyBorder="1" applyAlignment="1">
      <alignment horizontal="center" vertical="top" wrapText="1"/>
    </xf>
    <xf numFmtId="0" fontId="7" fillId="5" borderId="32" xfId="0" applyFont="1" applyFill="1" applyBorder="1" applyAlignment="1">
      <alignment horizontal="center" vertical="top" wrapText="1"/>
    </xf>
    <xf numFmtId="2" fontId="9" fillId="6" borderId="9" xfId="0" applyNumberFormat="1" applyFont="1" applyFill="1" applyBorder="1" applyAlignment="1">
      <alignment horizontal="justify" vertical="center" wrapText="1"/>
    </xf>
    <xf numFmtId="2" fontId="9" fillId="6" borderId="26" xfId="0" applyNumberFormat="1" applyFont="1" applyFill="1" applyBorder="1" applyAlignment="1">
      <alignment horizontal="justify" vertical="center" wrapText="1"/>
    </xf>
    <xf numFmtId="0" fontId="32" fillId="5" borderId="33" xfId="0" applyFont="1" applyFill="1" applyBorder="1" applyAlignment="1" applyProtection="1">
      <alignment horizontal="left" vertical="center" wrapText="1"/>
      <protection hidden="1"/>
    </xf>
    <xf numFmtId="0" fontId="32" fillId="5" borderId="9" xfId="0" applyFont="1" applyFill="1" applyBorder="1" applyAlignment="1" applyProtection="1">
      <alignment horizontal="left" vertical="center" wrapText="1"/>
      <protection hidden="1"/>
    </xf>
    <xf numFmtId="0" fontId="32" fillId="5" borderId="16" xfId="0" applyFont="1" applyFill="1" applyBorder="1" applyAlignment="1" applyProtection="1">
      <alignment horizontal="left" vertical="center" wrapText="1"/>
      <protection hidden="1"/>
    </xf>
    <xf numFmtId="0" fontId="6" fillId="4" borderId="1" xfId="0" applyFont="1" applyFill="1" applyBorder="1" applyAlignment="1">
      <alignment horizontal="left" vertical="center" wrapText="1" indent="1"/>
    </xf>
    <xf numFmtId="0" fontId="6" fillId="4" borderId="23" xfId="0" applyFont="1" applyFill="1" applyBorder="1" applyAlignment="1">
      <alignment horizontal="left" vertical="center" wrapText="1" indent="1"/>
    </xf>
    <xf numFmtId="49" fontId="25" fillId="0" borderId="27"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8" xfId="0" applyNumberFormat="1" applyFont="1" applyBorder="1" applyAlignment="1">
      <alignment horizontal="left" vertical="center" wrapText="1"/>
    </xf>
    <xf numFmtId="0" fontId="7" fillId="5" borderId="42"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10" fillId="5" borderId="1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33" fillId="2" borderId="10" xfId="0" applyFont="1" applyFill="1" applyBorder="1" applyAlignment="1" applyProtection="1">
      <alignment horizontal="center"/>
      <protection locked="0" hidden="1"/>
    </xf>
    <xf numFmtId="0" fontId="33" fillId="2" borderId="12" xfId="0" applyFont="1" applyFill="1" applyBorder="1" applyAlignment="1" applyProtection="1">
      <alignment horizontal="center"/>
      <protection locked="0" hidden="1"/>
    </xf>
    <xf numFmtId="0" fontId="7" fillId="8" borderId="7" xfId="0" applyFont="1" applyFill="1" applyBorder="1" applyAlignment="1">
      <alignment horizontal="center" vertical="center" wrapText="1"/>
    </xf>
    <xf numFmtId="0" fontId="7" fillId="5" borderId="45" xfId="0" applyFont="1" applyFill="1" applyBorder="1" applyAlignment="1">
      <alignment horizontal="center" vertical="center" wrapText="1"/>
    </xf>
    <xf numFmtId="1" fontId="10" fillId="5" borderId="29" xfId="0" applyNumberFormat="1" applyFont="1" applyFill="1" applyBorder="1" applyAlignment="1">
      <alignment horizontal="center" vertical="center" shrinkToFit="1"/>
    </xf>
    <xf numFmtId="1" fontId="10" fillId="5" borderId="12" xfId="0" applyNumberFormat="1" applyFont="1" applyFill="1" applyBorder="1" applyAlignment="1">
      <alignment horizontal="center" vertical="center" shrinkToFit="1"/>
    </xf>
    <xf numFmtId="0" fontId="7" fillId="5" borderId="44" xfId="0" applyFont="1" applyFill="1" applyBorder="1" applyAlignment="1">
      <alignment horizontal="center" vertical="center" wrapText="1"/>
    </xf>
  </cellXfs>
  <cellStyles count="5">
    <cellStyle name="Hipervínculo" xfId="2" builtinId="8"/>
    <cellStyle name="Normal" xfId="0" builtinId="0"/>
    <cellStyle name="Normal 2" xfId="1" xr:uid="{4E127A21-6021-41E6-AD6A-605553633594}"/>
    <cellStyle name="Normal 3" xfId="3" xr:uid="{3552E010-A90A-4773-A83D-27C8514F5400}"/>
    <cellStyle name="Normal 4" xfId="4" xr:uid="{C40C8031-8218-464E-AC0A-81FA0EC03FB9}"/>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12</xdr:col>
      <xdr:colOff>4147</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57.5\Datos\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DP214"/>
  <sheetViews>
    <sheetView tabSelected="1" zoomScale="90" zoomScaleNormal="90" zoomScaleSheetLayoutView="100" workbookViewId="0">
      <selection activeCell="A6" sqref="A6:C6"/>
    </sheetView>
  </sheetViews>
  <sheetFormatPr baseColWidth="10" defaultColWidth="9.33203125" defaultRowHeight="19.5" x14ac:dyDescent="0.2"/>
  <cols>
    <col min="1" max="1" width="15.5" style="1" customWidth="1"/>
    <col min="2" max="2" width="15.83203125" style="1" customWidth="1"/>
    <col min="3" max="3" width="14.5" style="1" bestFit="1" customWidth="1"/>
    <col min="4" max="5" width="14.6640625" style="1" customWidth="1"/>
    <col min="6" max="6" width="17.83203125" style="1" customWidth="1"/>
    <col min="7" max="7" width="18.83203125" style="1" customWidth="1"/>
    <col min="8" max="8" width="24.1640625" style="1" customWidth="1"/>
    <col min="9" max="9" width="27.6640625" style="1" customWidth="1"/>
    <col min="10" max="10" width="20.83203125" style="1" customWidth="1"/>
    <col min="11" max="11" width="16.6640625" style="1" customWidth="1"/>
    <col min="12" max="12" width="18.1640625" style="1" customWidth="1"/>
    <col min="13" max="97" width="9.33203125" style="78"/>
    <col min="98" max="120" width="9.33203125" style="77"/>
    <col min="121" max="16384" width="9.33203125" style="1"/>
  </cols>
  <sheetData>
    <row r="1" spans="1:120" ht="1.5" customHeight="1" x14ac:dyDescent="0.2">
      <c r="A1" s="17"/>
      <c r="B1" s="18"/>
      <c r="C1" s="18"/>
      <c r="D1" s="18"/>
      <c r="E1" s="18"/>
      <c r="F1" s="18"/>
      <c r="G1" s="18"/>
      <c r="H1" s="18"/>
      <c r="I1" s="18"/>
      <c r="J1" s="18"/>
      <c r="K1" s="18"/>
      <c r="L1" s="19"/>
    </row>
    <row r="2" spans="1:120" s="2" customFormat="1" ht="7.5" customHeight="1" x14ac:dyDescent="0.2">
      <c r="A2" s="20"/>
      <c r="L2" s="21"/>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row>
    <row r="3" spans="1:120" s="2" customFormat="1" ht="35.450000000000003" customHeight="1" x14ac:dyDescent="0.2">
      <c r="A3" s="145" t="s">
        <v>76</v>
      </c>
      <c r="B3" s="146"/>
      <c r="C3" s="146"/>
      <c r="D3" s="146"/>
      <c r="E3" s="146"/>
      <c r="F3" s="146"/>
      <c r="G3" s="146"/>
      <c r="H3" s="146"/>
      <c r="I3" s="146"/>
      <c r="J3" s="146"/>
      <c r="K3" s="183"/>
      <c r="L3" s="184"/>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row>
    <row r="4" spans="1:120" s="2" customFormat="1" ht="7.5" customHeight="1" x14ac:dyDescent="0.2">
      <c r="A4" s="20"/>
      <c r="L4" s="21"/>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row>
    <row r="5" spans="1:120" s="2" customFormat="1" ht="15.6" customHeight="1" x14ac:dyDescent="0.2">
      <c r="A5" s="90" t="s">
        <v>53</v>
      </c>
      <c r="B5" s="91"/>
      <c r="C5" s="91"/>
      <c r="D5" s="91"/>
      <c r="E5" s="91"/>
      <c r="F5" s="91"/>
      <c r="G5" s="91"/>
      <c r="H5" s="91"/>
      <c r="I5" s="91"/>
      <c r="J5" s="91"/>
      <c r="K5" s="88"/>
      <c r="L5" s="89"/>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row>
    <row r="6" spans="1:120" s="2" customFormat="1" ht="43.5" customHeight="1" x14ac:dyDescent="0.2">
      <c r="A6" s="174" t="s">
        <v>54</v>
      </c>
      <c r="B6" s="138"/>
      <c r="C6" s="138"/>
      <c r="D6" s="138" t="s">
        <v>73</v>
      </c>
      <c r="E6" s="138"/>
      <c r="F6" s="3" t="s">
        <v>58</v>
      </c>
      <c r="G6" s="164" t="s">
        <v>55</v>
      </c>
      <c r="H6" s="165"/>
      <c r="I6" s="166"/>
      <c r="J6" s="3" t="s">
        <v>56</v>
      </c>
      <c r="K6" s="138" t="s">
        <v>57</v>
      </c>
      <c r="L6" s="139"/>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row>
    <row r="7" spans="1:120" ht="40.15" customHeight="1" x14ac:dyDescent="0.2">
      <c r="A7" s="134"/>
      <c r="B7" s="135"/>
      <c r="C7" s="135"/>
      <c r="D7" s="135"/>
      <c r="E7" s="135"/>
      <c r="F7" s="14"/>
      <c r="G7" s="167"/>
      <c r="H7" s="168"/>
      <c r="I7" s="169"/>
      <c r="J7" s="14"/>
      <c r="K7" s="136"/>
      <c r="L7" s="137"/>
    </row>
    <row r="8" spans="1:120" s="2" customFormat="1" ht="15.75" customHeight="1" x14ac:dyDescent="0.2">
      <c r="A8" s="90" t="s">
        <v>0</v>
      </c>
      <c r="B8" s="91"/>
      <c r="C8" s="91"/>
      <c r="D8" s="91"/>
      <c r="E8" s="91"/>
      <c r="F8" s="91"/>
      <c r="G8" s="91"/>
      <c r="H8" s="91"/>
      <c r="I8" s="91"/>
      <c r="J8" s="91"/>
      <c r="K8" s="88"/>
      <c r="L8" s="89"/>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row>
    <row r="9" spans="1:120" s="2" customFormat="1" ht="43.5" customHeight="1" x14ac:dyDescent="0.2">
      <c r="A9" s="195" t="s">
        <v>49</v>
      </c>
      <c r="B9" s="189"/>
      <c r="C9" s="188" t="s">
        <v>89</v>
      </c>
      <c r="D9" s="198"/>
      <c r="E9" s="198"/>
      <c r="F9" s="189"/>
      <c r="G9" s="188" t="s">
        <v>2</v>
      </c>
      <c r="H9" s="189"/>
      <c r="I9" s="188" t="s">
        <v>90</v>
      </c>
      <c r="J9" s="189"/>
      <c r="K9" s="138" t="s">
        <v>48</v>
      </c>
      <c r="L9" s="139"/>
      <c r="M9" s="78"/>
      <c r="N9" s="78"/>
      <c r="O9" s="194"/>
      <c r="P9" s="194"/>
      <c r="Q9" s="194"/>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row>
    <row r="10" spans="1:120" s="2" customFormat="1" ht="84.75" customHeight="1" x14ac:dyDescent="0.2">
      <c r="A10" s="196" t="s">
        <v>308</v>
      </c>
      <c r="B10" s="197"/>
      <c r="C10" s="140" t="str">
        <f>VLOOKUP(A10,LISTADO!A1:P129,5,0)</f>
        <v>G. CONSERVACIÓN DE CARRETERAS Y TECNOLOGÍA DE VÍA</v>
      </c>
      <c r="D10" s="140"/>
      <c r="E10" s="140"/>
      <c r="F10" s="140"/>
      <c r="G10" s="140" t="str">
        <f>VLOOKUP(A10,LISTADO!A1:P129,6,0)</f>
        <v>Técnico/a 2</v>
      </c>
      <c r="H10" s="140"/>
      <c r="I10" s="190" t="str">
        <f>VLOOKUP(A10,LISTADO!A1:P129,9,0)</f>
        <v>Técnico/a de apoyo para la conservación y explotación de carreteras</v>
      </c>
      <c r="J10" s="191"/>
      <c r="K10" s="140" t="str">
        <f>VLOOKUP(A10,LISTADO!A1:P129,12,0)</f>
        <v>Girona</v>
      </c>
      <c r="L10" s="141"/>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row>
    <row r="11" spans="1:120" s="2" customFormat="1" ht="15.75" customHeight="1" x14ac:dyDescent="0.2">
      <c r="A11" s="142" t="s">
        <v>86</v>
      </c>
      <c r="B11" s="143"/>
      <c r="C11" s="143"/>
      <c r="D11" s="143"/>
      <c r="E11" s="143"/>
      <c r="F11" s="143"/>
      <c r="G11" s="143"/>
      <c r="H11" s="143"/>
      <c r="I11" s="143"/>
      <c r="J11" s="143"/>
      <c r="K11" s="143"/>
      <c r="L11" s="144"/>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row>
    <row r="12" spans="1:120" s="2" customFormat="1" ht="19.149999999999999" customHeight="1" x14ac:dyDescent="0.2">
      <c r="A12" s="90" t="s">
        <v>1</v>
      </c>
      <c r="B12" s="91"/>
      <c r="C12" s="91"/>
      <c r="D12" s="91"/>
      <c r="E12" s="91"/>
      <c r="F12" s="91"/>
      <c r="G12" s="91"/>
      <c r="H12" s="91"/>
      <c r="I12" s="91"/>
      <c r="J12" s="91"/>
      <c r="K12" s="88"/>
      <c r="L12" s="89"/>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row>
    <row r="13" spans="1:120" s="2" customFormat="1" ht="22.15" customHeight="1" x14ac:dyDescent="0.2">
      <c r="A13" s="147" t="s">
        <v>79</v>
      </c>
      <c r="B13" s="148"/>
      <c r="C13" s="148"/>
      <c r="D13" s="148"/>
      <c r="E13" s="148"/>
      <c r="F13" s="148"/>
      <c r="G13" s="148"/>
      <c r="H13" s="148"/>
      <c r="I13" s="148"/>
      <c r="J13" s="148"/>
      <c r="K13" s="148"/>
      <c r="L13" s="149"/>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row>
    <row r="14" spans="1:120" s="2" customFormat="1" ht="18.75" customHeight="1" x14ac:dyDescent="0.2">
      <c r="A14" s="150" t="s">
        <v>51</v>
      </c>
      <c r="B14" s="151"/>
      <c r="C14" s="170" t="s">
        <v>50</v>
      </c>
      <c r="D14" s="171"/>
      <c r="E14" s="171"/>
      <c r="F14" s="171"/>
      <c r="G14" s="171"/>
      <c r="H14" s="171"/>
      <c r="I14" s="172"/>
      <c r="J14" s="151" t="s">
        <v>52</v>
      </c>
      <c r="K14" s="151"/>
      <c r="L14" s="154"/>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row>
    <row r="15" spans="1:120" ht="40.15" customHeight="1" x14ac:dyDescent="0.2">
      <c r="A15" s="152"/>
      <c r="B15" s="153"/>
      <c r="C15" s="155"/>
      <c r="D15" s="156"/>
      <c r="E15" s="156"/>
      <c r="F15" s="156"/>
      <c r="G15" s="156"/>
      <c r="H15" s="156"/>
      <c r="I15" s="173"/>
      <c r="J15" s="155"/>
      <c r="K15" s="156"/>
      <c r="L15" s="157"/>
    </row>
    <row r="16" spans="1:120" s="2" customFormat="1" ht="18.75" customHeight="1" thickBot="1" x14ac:dyDescent="0.25">
      <c r="A16" s="175" t="s">
        <v>80</v>
      </c>
      <c r="B16" s="176"/>
      <c r="C16" s="176"/>
      <c r="D16" s="176"/>
      <c r="E16" s="176"/>
      <c r="F16" s="176"/>
      <c r="G16" s="176"/>
      <c r="H16" s="176"/>
      <c r="I16" s="176"/>
      <c r="J16" s="176"/>
      <c r="K16" s="176"/>
      <c r="L16" s="177"/>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row>
    <row r="17" spans="1:120" ht="123" customHeight="1" thickTop="1" thickBot="1" x14ac:dyDescent="0.25">
      <c r="A17" s="180" t="str">
        <f>VLOOKUP(A10,LISTADO!A1:P129,16,0)</f>
        <v>- Al menos 3 años de experiencia en proyectos de conservación y explotación de carreteras
- Al menos 3 años de experiencia en proyectos relacionados con obras de carreteras</v>
      </c>
      <c r="B17" s="181"/>
      <c r="C17" s="181"/>
      <c r="D17" s="181"/>
      <c r="E17" s="181"/>
      <c r="F17" s="181"/>
      <c r="G17" s="181"/>
      <c r="H17" s="182"/>
      <c r="I17" s="15"/>
      <c r="J17" s="178" t="s">
        <v>78</v>
      </c>
      <c r="K17" s="178"/>
      <c r="L17" s="179"/>
    </row>
    <row r="18" spans="1:120" s="2" customFormat="1" ht="19.149999999999999" customHeight="1" thickTop="1" x14ac:dyDescent="0.2">
      <c r="A18" s="158" t="s">
        <v>81</v>
      </c>
      <c r="B18" s="159"/>
      <c r="C18" s="159"/>
      <c r="D18" s="159"/>
      <c r="E18" s="159"/>
      <c r="F18" s="159"/>
      <c r="G18" s="159"/>
      <c r="H18" s="159"/>
      <c r="I18" s="159"/>
      <c r="J18" s="159"/>
      <c r="K18" s="159"/>
      <c r="L18" s="22"/>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row>
    <row r="19" spans="1:120" s="2" customFormat="1" ht="113.45" customHeight="1" x14ac:dyDescent="0.2">
      <c r="A19" s="185" t="s">
        <v>782</v>
      </c>
      <c r="B19" s="186"/>
      <c r="C19" s="186"/>
      <c r="D19" s="186"/>
      <c r="E19" s="186"/>
      <c r="F19" s="186"/>
      <c r="G19" s="186"/>
      <c r="H19" s="186"/>
      <c r="I19" s="186"/>
      <c r="J19" s="186"/>
      <c r="K19" s="186"/>
      <c r="L19" s="187"/>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row>
    <row r="20" spans="1:120" s="2" customFormat="1" ht="65.45" customHeight="1" x14ac:dyDescent="0.2">
      <c r="A20" s="160" t="s">
        <v>784</v>
      </c>
      <c r="B20" s="161"/>
      <c r="C20" s="161"/>
      <c r="D20" s="161"/>
      <c r="E20" s="161"/>
      <c r="F20" s="161"/>
      <c r="G20" s="161"/>
      <c r="H20" s="161"/>
      <c r="I20" s="161"/>
      <c r="J20" s="162"/>
      <c r="K20" s="163"/>
      <c r="L20" s="23">
        <v>12</v>
      </c>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row>
    <row r="21" spans="1:120" s="4" customFormat="1" ht="40.15" customHeight="1" x14ac:dyDescent="0.6">
      <c r="A21" s="24" t="s">
        <v>82</v>
      </c>
      <c r="B21" s="10" t="s">
        <v>118</v>
      </c>
      <c r="C21" s="128" t="s">
        <v>62</v>
      </c>
      <c r="D21" s="129"/>
      <c r="E21" s="128" t="s">
        <v>24</v>
      </c>
      <c r="F21" s="129"/>
      <c r="G21" s="128" t="s">
        <v>83</v>
      </c>
      <c r="H21" s="130"/>
      <c r="I21" s="129"/>
      <c r="J21" s="10" t="s">
        <v>59</v>
      </c>
      <c r="K21" s="10" t="s">
        <v>60</v>
      </c>
      <c r="L21" s="25" t="s">
        <v>61</v>
      </c>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row>
    <row r="22" spans="1:120" s="5" customFormat="1" ht="16.899999999999999" customHeight="1" x14ac:dyDescent="0.55000000000000004">
      <c r="A22" s="56"/>
      <c r="B22" s="57"/>
      <c r="C22" s="108"/>
      <c r="D22" s="109"/>
      <c r="E22" s="192"/>
      <c r="F22" s="193"/>
      <c r="G22" s="124"/>
      <c r="H22" s="124"/>
      <c r="I22" s="124"/>
      <c r="J22" s="11" t="str">
        <f>IF(OR(ISBLANK(A22),ISBLANK(B22)),"",(B22-A22)+1)</f>
        <v/>
      </c>
      <c r="K22" s="12">
        <f>12/1826</f>
        <v>6.5717415115005475E-3</v>
      </c>
      <c r="L22" s="26" t="str">
        <f>IFERROR(ROUND(J22*K22,4),"")</f>
        <v/>
      </c>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row>
    <row r="23" spans="1:120" s="5" customFormat="1" ht="16.899999999999999" customHeight="1" x14ac:dyDescent="0.55000000000000004">
      <c r="A23" s="56"/>
      <c r="B23" s="57"/>
      <c r="C23" s="108"/>
      <c r="D23" s="109"/>
      <c r="E23" s="110"/>
      <c r="F23" s="111"/>
      <c r="G23" s="124"/>
      <c r="H23" s="124"/>
      <c r="I23" s="124"/>
      <c r="J23" s="11" t="str">
        <f t="shared" ref="J23:J35" si="0">IF(OR(ISBLANK(A23),ISBLANK(B23)),"",(B23-A23)+1)</f>
        <v/>
      </c>
      <c r="K23" s="12">
        <f t="shared" ref="K23:K35" si="1">12/1826</f>
        <v>6.5717415115005475E-3</v>
      </c>
      <c r="L23" s="26" t="str">
        <f t="shared" ref="L23:L35" si="2">IFERROR(ROUND(J23*K23,4),"")</f>
        <v/>
      </c>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row>
    <row r="24" spans="1:120" s="5" customFormat="1" ht="16.899999999999999" customHeight="1" x14ac:dyDescent="0.55000000000000004">
      <c r="A24" s="56"/>
      <c r="B24" s="57"/>
      <c r="C24" s="108"/>
      <c r="D24" s="109"/>
      <c r="E24" s="110"/>
      <c r="F24" s="111"/>
      <c r="G24" s="123"/>
      <c r="H24" s="123"/>
      <c r="I24" s="123"/>
      <c r="J24" s="11" t="str">
        <f t="shared" si="0"/>
        <v/>
      </c>
      <c r="K24" s="12">
        <f t="shared" si="1"/>
        <v>6.5717415115005475E-3</v>
      </c>
      <c r="L24" s="26" t="str">
        <f t="shared" si="2"/>
        <v/>
      </c>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row>
    <row r="25" spans="1:120" s="5" customFormat="1" ht="16.899999999999999" customHeight="1" x14ac:dyDescent="0.55000000000000004">
      <c r="A25" s="56"/>
      <c r="B25" s="57"/>
      <c r="C25" s="108"/>
      <c r="D25" s="109"/>
      <c r="E25" s="110"/>
      <c r="F25" s="111"/>
      <c r="G25" s="123"/>
      <c r="H25" s="123"/>
      <c r="I25" s="123"/>
      <c r="J25" s="11" t="str">
        <f t="shared" si="0"/>
        <v/>
      </c>
      <c r="K25" s="12">
        <f t="shared" si="1"/>
        <v>6.5717415115005475E-3</v>
      </c>
      <c r="L25" s="26" t="str">
        <f t="shared" si="2"/>
        <v/>
      </c>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row>
    <row r="26" spans="1:120" s="5" customFormat="1" ht="16.899999999999999" customHeight="1" x14ac:dyDescent="0.55000000000000004">
      <c r="A26" s="56"/>
      <c r="B26" s="57"/>
      <c r="C26" s="108"/>
      <c r="D26" s="109"/>
      <c r="E26" s="110"/>
      <c r="F26" s="111"/>
      <c r="G26" s="123"/>
      <c r="H26" s="123"/>
      <c r="I26" s="123"/>
      <c r="J26" s="11" t="str">
        <f t="shared" si="0"/>
        <v/>
      </c>
      <c r="K26" s="12">
        <f t="shared" si="1"/>
        <v>6.5717415115005475E-3</v>
      </c>
      <c r="L26" s="26" t="str">
        <f t="shared" si="2"/>
        <v/>
      </c>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row>
    <row r="27" spans="1:120" s="5" customFormat="1" ht="16.899999999999999" customHeight="1" x14ac:dyDescent="0.55000000000000004">
      <c r="A27" s="56"/>
      <c r="B27" s="57"/>
      <c r="C27" s="108"/>
      <c r="D27" s="109"/>
      <c r="E27" s="110"/>
      <c r="F27" s="111"/>
      <c r="G27" s="123"/>
      <c r="H27" s="123"/>
      <c r="I27" s="123"/>
      <c r="J27" s="11" t="str">
        <f t="shared" si="0"/>
        <v/>
      </c>
      <c r="K27" s="12">
        <f t="shared" si="1"/>
        <v>6.5717415115005475E-3</v>
      </c>
      <c r="L27" s="26" t="str">
        <f t="shared" si="2"/>
        <v/>
      </c>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row>
    <row r="28" spans="1:120" s="5" customFormat="1" ht="16.899999999999999" customHeight="1" x14ac:dyDescent="0.55000000000000004">
      <c r="A28" s="56"/>
      <c r="B28" s="57"/>
      <c r="C28" s="108"/>
      <c r="D28" s="109"/>
      <c r="E28" s="110"/>
      <c r="F28" s="111"/>
      <c r="G28" s="123"/>
      <c r="H28" s="123"/>
      <c r="I28" s="123"/>
      <c r="J28" s="11" t="str">
        <f t="shared" si="0"/>
        <v/>
      </c>
      <c r="K28" s="12">
        <f t="shared" si="1"/>
        <v>6.5717415115005475E-3</v>
      </c>
      <c r="L28" s="26" t="str">
        <f t="shared" si="2"/>
        <v/>
      </c>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row>
    <row r="29" spans="1:120" s="5" customFormat="1" ht="16.899999999999999" customHeight="1" x14ac:dyDescent="0.55000000000000004">
      <c r="A29" s="56"/>
      <c r="B29" s="57"/>
      <c r="C29" s="108"/>
      <c r="D29" s="109"/>
      <c r="E29" s="110"/>
      <c r="F29" s="111"/>
      <c r="G29" s="123"/>
      <c r="H29" s="123"/>
      <c r="I29" s="123"/>
      <c r="J29" s="11" t="str">
        <f t="shared" si="0"/>
        <v/>
      </c>
      <c r="K29" s="12">
        <f t="shared" si="1"/>
        <v>6.5717415115005475E-3</v>
      </c>
      <c r="L29" s="26" t="str">
        <f t="shared" si="2"/>
        <v/>
      </c>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row>
    <row r="30" spans="1:120" s="5" customFormat="1" ht="16.899999999999999" customHeight="1" x14ac:dyDescent="0.55000000000000004">
      <c r="A30" s="56"/>
      <c r="B30" s="57"/>
      <c r="C30" s="108"/>
      <c r="D30" s="109"/>
      <c r="E30" s="110"/>
      <c r="F30" s="111"/>
      <c r="G30" s="123"/>
      <c r="H30" s="123"/>
      <c r="I30" s="123"/>
      <c r="J30" s="11" t="str">
        <f t="shared" si="0"/>
        <v/>
      </c>
      <c r="K30" s="12">
        <f t="shared" si="1"/>
        <v>6.5717415115005475E-3</v>
      </c>
      <c r="L30" s="26" t="str">
        <f t="shared" si="2"/>
        <v/>
      </c>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row>
    <row r="31" spans="1:120" s="5" customFormat="1" ht="16.899999999999999" customHeight="1" x14ac:dyDescent="0.55000000000000004">
      <c r="A31" s="56"/>
      <c r="B31" s="57"/>
      <c r="C31" s="108"/>
      <c r="D31" s="109"/>
      <c r="E31" s="110"/>
      <c r="F31" s="111"/>
      <c r="G31" s="123"/>
      <c r="H31" s="123"/>
      <c r="I31" s="123"/>
      <c r="J31" s="11" t="str">
        <f t="shared" si="0"/>
        <v/>
      </c>
      <c r="K31" s="12">
        <f t="shared" si="1"/>
        <v>6.5717415115005475E-3</v>
      </c>
      <c r="L31" s="26" t="str">
        <f t="shared" si="2"/>
        <v/>
      </c>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row>
    <row r="32" spans="1:120" s="5" customFormat="1" ht="16.899999999999999" customHeight="1" x14ac:dyDescent="0.55000000000000004">
      <c r="A32" s="56"/>
      <c r="B32" s="57"/>
      <c r="C32" s="108"/>
      <c r="D32" s="109"/>
      <c r="E32" s="110"/>
      <c r="F32" s="111"/>
      <c r="G32" s="123"/>
      <c r="H32" s="123"/>
      <c r="I32" s="123"/>
      <c r="J32" s="11" t="str">
        <f t="shared" si="0"/>
        <v/>
      </c>
      <c r="K32" s="12">
        <f t="shared" si="1"/>
        <v>6.5717415115005475E-3</v>
      </c>
      <c r="L32" s="26" t="str">
        <f t="shared" si="2"/>
        <v/>
      </c>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row>
    <row r="33" spans="1:120" s="5" customFormat="1" ht="16.899999999999999" customHeight="1" x14ac:dyDescent="0.55000000000000004">
      <c r="A33" s="56"/>
      <c r="B33" s="57"/>
      <c r="C33" s="108"/>
      <c r="D33" s="109"/>
      <c r="E33" s="110"/>
      <c r="F33" s="111"/>
      <c r="G33" s="123"/>
      <c r="H33" s="123"/>
      <c r="I33" s="123"/>
      <c r="J33" s="11" t="str">
        <f t="shared" si="0"/>
        <v/>
      </c>
      <c r="K33" s="12">
        <f t="shared" si="1"/>
        <v>6.5717415115005475E-3</v>
      </c>
      <c r="L33" s="26" t="str">
        <f t="shared" si="2"/>
        <v/>
      </c>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row>
    <row r="34" spans="1:120" s="5" customFormat="1" ht="16.899999999999999" customHeight="1" x14ac:dyDescent="0.55000000000000004">
      <c r="A34" s="56"/>
      <c r="B34" s="57"/>
      <c r="C34" s="108"/>
      <c r="D34" s="109"/>
      <c r="E34" s="110"/>
      <c r="F34" s="111"/>
      <c r="G34" s="123"/>
      <c r="H34" s="123"/>
      <c r="I34" s="123"/>
      <c r="J34" s="11" t="str">
        <f>IF(OR(ISBLANK(A34),ISBLANK(B34)),"",(B34-A34)+1)</f>
        <v/>
      </c>
      <c r="K34" s="12">
        <f t="shared" si="1"/>
        <v>6.5717415115005475E-3</v>
      </c>
      <c r="L34" s="26" t="str">
        <f t="shared" si="2"/>
        <v/>
      </c>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row>
    <row r="35" spans="1:120" s="5" customFormat="1" ht="16.899999999999999" customHeight="1" x14ac:dyDescent="0.55000000000000004">
      <c r="A35" s="56"/>
      <c r="B35" s="57"/>
      <c r="C35" s="108"/>
      <c r="D35" s="109"/>
      <c r="E35" s="110"/>
      <c r="F35" s="111"/>
      <c r="G35" s="123"/>
      <c r="H35" s="123"/>
      <c r="I35" s="123"/>
      <c r="J35" s="11" t="str">
        <f t="shared" si="0"/>
        <v/>
      </c>
      <c r="K35" s="12">
        <f t="shared" si="1"/>
        <v>6.5717415115005475E-3</v>
      </c>
      <c r="L35" s="26" t="str">
        <f t="shared" si="2"/>
        <v/>
      </c>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row>
    <row r="36" spans="1:120" s="6" customFormat="1" ht="44.25" customHeight="1" x14ac:dyDescent="0.55000000000000004">
      <c r="A36" s="125" t="s">
        <v>783</v>
      </c>
      <c r="B36" s="126"/>
      <c r="C36" s="126"/>
      <c r="D36" s="126"/>
      <c r="E36" s="126"/>
      <c r="F36" s="126"/>
      <c r="G36" s="126"/>
      <c r="H36" s="126"/>
      <c r="I36" s="126"/>
      <c r="J36" s="126"/>
      <c r="K36" s="127"/>
      <c r="L36" s="28">
        <f>MIN(12,ROUND(SUM(L22:L35),4))</f>
        <v>0</v>
      </c>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row>
    <row r="37" spans="1:120" s="2" customFormat="1" ht="75" customHeight="1" x14ac:dyDescent="0.2">
      <c r="A37" s="131" t="s">
        <v>785</v>
      </c>
      <c r="B37" s="132"/>
      <c r="C37" s="132"/>
      <c r="D37" s="132"/>
      <c r="E37" s="132"/>
      <c r="F37" s="132"/>
      <c r="G37" s="132"/>
      <c r="H37" s="132"/>
      <c r="I37" s="132"/>
      <c r="J37" s="132"/>
      <c r="K37" s="133"/>
      <c r="L37" s="27">
        <v>20</v>
      </c>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row>
    <row r="38" spans="1:120" s="4" customFormat="1" ht="40.15" customHeight="1" x14ac:dyDescent="0.6">
      <c r="A38" s="24" t="s">
        <v>82</v>
      </c>
      <c r="B38" s="10" t="s">
        <v>118</v>
      </c>
      <c r="C38" s="128" t="s">
        <v>62</v>
      </c>
      <c r="D38" s="129"/>
      <c r="E38" s="128" t="s">
        <v>24</v>
      </c>
      <c r="F38" s="129"/>
      <c r="G38" s="128" t="s">
        <v>115</v>
      </c>
      <c r="H38" s="130"/>
      <c r="I38" s="129"/>
      <c r="J38" s="10" t="s">
        <v>59</v>
      </c>
      <c r="K38" s="10" t="s">
        <v>60</v>
      </c>
      <c r="L38" s="25" t="s">
        <v>61</v>
      </c>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row>
    <row r="39" spans="1:120" s="5" customFormat="1" ht="16.899999999999999" customHeight="1" x14ac:dyDescent="0.55000000000000004">
      <c r="A39" s="56"/>
      <c r="B39" s="57"/>
      <c r="C39" s="108"/>
      <c r="D39" s="109"/>
      <c r="E39" s="110"/>
      <c r="F39" s="111"/>
      <c r="G39" s="124"/>
      <c r="H39" s="124"/>
      <c r="I39" s="124"/>
      <c r="J39" s="11" t="str">
        <f>IF(OR(ISBLANK(A39),ISBLANK(B39)),"",(B39-A39)+1)</f>
        <v/>
      </c>
      <c r="K39" s="12">
        <f>20/1826</f>
        <v>1.0952902519167579E-2</v>
      </c>
      <c r="L39" s="26" t="str">
        <f>IFERROR(ROUND(J39*K39,4),"")</f>
        <v/>
      </c>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row>
    <row r="40" spans="1:120" s="5" customFormat="1" ht="16.899999999999999" customHeight="1" x14ac:dyDescent="0.55000000000000004">
      <c r="A40" s="56"/>
      <c r="B40" s="57"/>
      <c r="C40" s="108"/>
      <c r="D40" s="109"/>
      <c r="E40" s="110"/>
      <c r="F40" s="111"/>
      <c r="G40" s="124"/>
      <c r="H40" s="124"/>
      <c r="I40" s="124"/>
      <c r="J40" s="11" t="str">
        <f t="shared" ref="J40:J52" si="3">IF(OR(ISBLANK(A40),ISBLANK(B40)),"",(B40-A40)+1)</f>
        <v/>
      </c>
      <c r="K40" s="12">
        <f t="shared" ref="K40:K52" si="4">20/1826</f>
        <v>1.0952902519167579E-2</v>
      </c>
      <c r="L40" s="26" t="str">
        <f t="shared" ref="L40:L52" si="5">IFERROR(ROUND(J40*K40,4),"")</f>
        <v/>
      </c>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row>
    <row r="41" spans="1:120" s="5" customFormat="1" ht="16.899999999999999" customHeight="1" x14ac:dyDescent="0.55000000000000004">
      <c r="A41" s="56"/>
      <c r="B41" s="57"/>
      <c r="C41" s="98"/>
      <c r="D41" s="99"/>
      <c r="E41" s="100"/>
      <c r="F41" s="101"/>
      <c r="G41" s="122"/>
      <c r="H41" s="122"/>
      <c r="I41" s="122"/>
      <c r="J41" s="11" t="str">
        <f t="shared" si="3"/>
        <v/>
      </c>
      <c r="K41" s="12">
        <f t="shared" si="4"/>
        <v>1.0952902519167579E-2</v>
      </c>
      <c r="L41" s="26" t="str">
        <f t="shared" si="5"/>
        <v/>
      </c>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row>
    <row r="42" spans="1:120" s="5" customFormat="1" ht="16.899999999999999" customHeight="1" x14ac:dyDescent="0.55000000000000004">
      <c r="A42" s="56"/>
      <c r="B42" s="57"/>
      <c r="C42" s="98"/>
      <c r="D42" s="99"/>
      <c r="E42" s="100"/>
      <c r="F42" s="101"/>
      <c r="G42" s="122"/>
      <c r="H42" s="122"/>
      <c r="I42" s="122"/>
      <c r="J42" s="11" t="str">
        <f t="shared" si="3"/>
        <v/>
      </c>
      <c r="K42" s="12">
        <f t="shared" si="4"/>
        <v>1.0952902519167579E-2</v>
      </c>
      <c r="L42" s="26" t="str">
        <f t="shared" si="5"/>
        <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row>
    <row r="43" spans="1:120" s="5" customFormat="1" ht="16.899999999999999" customHeight="1" x14ac:dyDescent="0.55000000000000004">
      <c r="A43" s="56"/>
      <c r="B43" s="57"/>
      <c r="C43" s="98"/>
      <c r="D43" s="99"/>
      <c r="E43" s="100"/>
      <c r="F43" s="101"/>
      <c r="G43" s="122"/>
      <c r="H43" s="122"/>
      <c r="I43" s="122"/>
      <c r="J43" s="11" t="str">
        <f t="shared" si="3"/>
        <v/>
      </c>
      <c r="K43" s="12">
        <f t="shared" si="4"/>
        <v>1.0952902519167579E-2</v>
      </c>
      <c r="L43" s="26" t="str">
        <f t="shared" si="5"/>
        <v/>
      </c>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row>
    <row r="44" spans="1:120" s="5" customFormat="1" ht="16.899999999999999" customHeight="1" x14ac:dyDescent="0.55000000000000004">
      <c r="A44" s="56"/>
      <c r="B44" s="57"/>
      <c r="C44" s="98"/>
      <c r="D44" s="99"/>
      <c r="E44" s="100"/>
      <c r="F44" s="101"/>
      <c r="G44" s="122"/>
      <c r="H44" s="122"/>
      <c r="I44" s="122"/>
      <c r="J44" s="11" t="str">
        <f t="shared" si="3"/>
        <v/>
      </c>
      <c r="K44" s="12">
        <f t="shared" si="4"/>
        <v>1.0952902519167579E-2</v>
      </c>
      <c r="L44" s="26" t="str">
        <f t="shared" si="5"/>
        <v/>
      </c>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row>
    <row r="45" spans="1:120" s="5" customFormat="1" ht="16.899999999999999" customHeight="1" x14ac:dyDescent="0.55000000000000004">
      <c r="A45" s="56"/>
      <c r="B45" s="57"/>
      <c r="C45" s="98"/>
      <c r="D45" s="99"/>
      <c r="E45" s="100"/>
      <c r="F45" s="101"/>
      <c r="G45" s="122"/>
      <c r="H45" s="122"/>
      <c r="I45" s="122"/>
      <c r="J45" s="11" t="str">
        <f t="shared" si="3"/>
        <v/>
      </c>
      <c r="K45" s="12">
        <f t="shared" si="4"/>
        <v>1.0952902519167579E-2</v>
      </c>
      <c r="L45" s="26" t="str">
        <f t="shared" si="5"/>
        <v/>
      </c>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row>
    <row r="46" spans="1:120" s="5" customFormat="1" ht="16.899999999999999" customHeight="1" x14ac:dyDescent="0.55000000000000004">
      <c r="A46" s="56"/>
      <c r="B46" s="57"/>
      <c r="C46" s="98"/>
      <c r="D46" s="99"/>
      <c r="E46" s="100"/>
      <c r="F46" s="101"/>
      <c r="G46" s="122"/>
      <c r="H46" s="122"/>
      <c r="I46" s="122"/>
      <c r="J46" s="11" t="str">
        <f t="shared" si="3"/>
        <v/>
      </c>
      <c r="K46" s="12">
        <f t="shared" si="4"/>
        <v>1.0952902519167579E-2</v>
      </c>
      <c r="L46" s="26" t="str">
        <f t="shared" si="5"/>
        <v/>
      </c>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row>
    <row r="47" spans="1:120" s="5" customFormat="1" ht="16.899999999999999" customHeight="1" x14ac:dyDescent="0.55000000000000004">
      <c r="A47" s="56"/>
      <c r="B47" s="57"/>
      <c r="C47" s="98"/>
      <c r="D47" s="99"/>
      <c r="E47" s="100"/>
      <c r="F47" s="101"/>
      <c r="G47" s="122"/>
      <c r="H47" s="122"/>
      <c r="I47" s="122"/>
      <c r="J47" s="11" t="str">
        <f t="shared" si="3"/>
        <v/>
      </c>
      <c r="K47" s="12">
        <f t="shared" si="4"/>
        <v>1.0952902519167579E-2</v>
      </c>
      <c r="L47" s="26" t="str">
        <f t="shared" si="5"/>
        <v/>
      </c>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row>
    <row r="48" spans="1:120" s="5" customFormat="1" ht="16.899999999999999" customHeight="1" x14ac:dyDescent="0.55000000000000004">
      <c r="A48" s="56"/>
      <c r="B48" s="57"/>
      <c r="C48" s="98"/>
      <c r="D48" s="99"/>
      <c r="E48" s="100"/>
      <c r="F48" s="101"/>
      <c r="G48" s="122"/>
      <c r="H48" s="122"/>
      <c r="I48" s="122"/>
      <c r="J48" s="11" t="str">
        <f t="shared" si="3"/>
        <v/>
      </c>
      <c r="K48" s="12">
        <f t="shared" si="4"/>
        <v>1.0952902519167579E-2</v>
      </c>
      <c r="L48" s="26" t="str">
        <f t="shared" si="5"/>
        <v/>
      </c>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row>
    <row r="49" spans="1:120" s="5" customFormat="1" ht="16.899999999999999" customHeight="1" x14ac:dyDescent="0.55000000000000004">
      <c r="A49" s="56"/>
      <c r="B49" s="57"/>
      <c r="C49" s="98"/>
      <c r="D49" s="99"/>
      <c r="E49" s="100"/>
      <c r="F49" s="101"/>
      <c r="G49" s="122"/>
      <c r="H49" s="122"/>
      <c r="I49" s="122"/>
      <c r="J49" s="11" t="str">
        <f t="shared" si="3"/>
        <v/>
      </c>
      <c r="K49" s="12">
        <f t="shared" si="4"/>
        <v>1.0952902519167579E-2</v>
      </c>
      <c r="L49" s="26" t="str">
        <f t="shared" si="5"/>
        <v/>
      </c>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row>
    <row r="50" spans="1:120" s="5" customFormat="1" ht="16.899999999999999" customHeight="1" x14ac:dyDescent="0.55000000000000004">
      <c r="A50" s="56"/>
      <c r="B50" s="57"/>
      <c r="C50" s="98"/>
      <c r="D50" s="99"/>
      <c r="E50" s="100"/>
      <c r="F50" s="101"/>
      <c r="G50" s="122"/>
      <c r="H50" s="122"/>
      <c r="I50" s="122"/>
      <c r="J50" s="11" t="str">
        <f t="shared" si="3"/>
        <v/>
      </c>
      <c r="K50" s="12">
        <f t="shared" si="4"/>
        <v>1.0952902519167579E-2</v>
      </c>
      <c r="L50" s="26" t="str">
        <f t="shared" si="5"/>
        <v/>
      </c>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row>
    <row r="51" spans="1:120" s="5" customFormat="1" ht="16.899999999999999" customHeight="1" x14ac:dyDescent="0.55000000000000004">
      <c r="A51" s="56"/>
      <c r="B51" s="57"/>
      <c r="C51" s="98"/>
      <c r="D51" s="99"/>
      <c r="E51" s="100"/>
      <c r="F51" s="101"/>
      <c r="G51" s="122"/>
      <c r="H51" s="122"/>
      <c r="I51" s="122"/>
      <c r="J51" s="11" t="str">
        <f t="shared" si="3"/>
        <v/>
      </c>
      <c r="K51" s="12">
        <f t="shared" si="4"/>
        <v>1.0952902519167579E-2</v>
      </c>
      <c r="L51" s="26" t="str">
        <f t="shared" si="5"/>
        <v/>
      </c>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row>
    <row r="52" spans="1:120" s="5" customFormat="1" ht="16.899999999999999" customHeight="1" x14ac:dyDescent="0.55000000000000004">
      <c r="A52" s="56"/>
      <c r="B52" s="57"/>
      <c r="C52" s="98"/>
      <c r="D52" s="99"/>
      <c r="E52" s="100"/>
      <c r="F52" s="101"/>
      <c r="G52" s="122"/>
      <c r="H52" s="122"/>
      <c r="I52" s="122"/>
      <c r="J52" s="11" t="str">
        <f t="shared" si="3"/>
        <v/>
      </c>
      <c r="K52" s="12">
        <f t="shared" si="4"/>
        <v>1.0952902519167579E-2</v>
      </c>
      <c r="L52" s="26" t="str">
        <f t="shared" si="5"/>
        <v/>
      </c>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row>
    <row r="53" spans="1:120" s="5" customFormat="1" ht="44.25" customHeight="1" x14ac:dyDescent="0.55000000000000004">
      <c r="A53" s="113" t="s">
        <v>786</v>
      </c>
      <c r="B53" s="114"/>
      <c r="C53" s="114"/>
      <c r="D53" s="114"/>
      <c r="E53" s="114"/>
      <c r="F53" s="114"/>
      <c r="G53" s="114"/>
      <c r="H53" s="114"/>
      <c r="I53" s="114"/>
      <c r="J53" s="114"/>
      <c r="K53" s="115"/>
      <c r="L53" s="28">
        <f>MIN(20,ROUND(SUM(L39:L52),4))</f>
        <v>0</v>
      </c>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row>
    <row r="54" spans="1:120" s="7" customFormat="1" ht="67.900000000000006" customHeight="1" x14ac:dyDescent="0.2">
      <c r="A54" s="119" t="s">
        <v>787</v>
      </c>
      <c r="B54" s="120"/>
      <c r="C54" s="120"/>
      <c r="D54" s="120"/>
      <c r="E54" s="120"/>
      <c r="F54" s="120"/>
      <c r="G54" s="120"/>
      <c r="H54" s="120"/>
      <c r="I54" s="120"/>
      <c r="J54" s="120"/>
      <c r="K54" s="121"/>
      <c r="L54" s="27">
        <v>8</v>
      </c>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row>
    <row r="55" spans="1:120" s="4" customFormat="1" ht="49.15" customHeight="1" x14ac:dyDescent="0.6">
      <c r="A55" s="24" t="s">
        <v>82</v>
      </c>
      <c r="B55" s="10" t="s">
        <v>118</v>
      </c>
      <c r="C55" s="116" t="s">
        <v>62</v>
      </c>
      <c r="D55" s="117"/>
      <c r="E55" s="116" t="s">
        <v>24</v>
      </c>
      <c r="F55" s="117"/>
      <c r="G55" s="116" t="s">
        <v>115</v>
      </c>
      <c r="H55" s="118"/>
      <c r="I55" s="117"/>
      <c r="J55" s="10" t="s">
        <v>59</v>
      </c>
      <c r="K55" s="10" t="s">
        <v>60</v>
      </c>
      <c r="L55" s="25" t="s">
        <v>61</v>
      </c>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row>
    <row r="56" spans="1:120" s="5" customFormat="1" ht="16.899999999999999" customHeight="1" x14ac:dyDescent="0.55000000000000004">
      <c r="A56" s="56"/>
      <c r="B56" s="57"/>
      <c r="C56" s="108"/>
      <c r="D56" s="109"/>
      <c r="E56" s="110"/>
      <c r="F56" s="111"/>
      <c r="G56" s="108"/>
      <c r="H56" s="112"/>
      <c r="I56" s="109"/>
      <c r="J56" s="11" t="str">
        <f>IF(OR(ISBLANK(A56),ISBLANK(B56)),"",(B56-A56)+1)</f>
        <v/>
      </c>
      <c r="K56" s="12">
        <f>8/1826</f>
        <v>4.3811610076670317E-3</v>
      </c>
      <c r="L56" s="26" t="str">
        <f>IFERROR(ROUND(J56*K56,4),"")</f>
        <v/>
      </c>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row>
    <row r="57" spans="1:120" s="5" customFormat="1" ht="16.899999999999999" customHeight="1" x14ac:dyDescent="0.55000000000000004">
      <c r="A57" s="56"/>
      <c r="B57" s="57"/>
      <c r="C57" s="108"/>
      <c r="D57" s="109"/>
      <c r="E57" s="110"/>
      <c r="F57" s="111"/>
      <c r="G57" s="108"/>
      <c r="H57" s="112"/>
      <c r="I57" s="109"/>
      <c r="J57" s="11" t="str">
        <f t="shared" ref="J57:J69" si="6">IF(OR(ISBLANK(A57),ISBLANK(B57)),"",(B57-A57)+1)</f>
        <v/>
      </c>
      <c r="K57" s="12">
        <f t="shared" ref="K57:K69" si="7">8/1826</f>
        <v>4.3811610076670317E-3</v>
      </c>
      <c r="L57" s="26" t="str">
        <f t="shared" ref="L57:L69" si="8">IFERROR(ROUND(J57*K57,4),"")</f>
        <v/>
      </c>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row>
    <row r="58" spans="1:120" s="5" customFormat="1" ht="16.899999999999999" customHeight="1" x14ac:dyDescent="0.55000000000000004">
      <c r="A58" s="56"/>
      <c r="B58" s="57"/>
      <c r="C58" s="98"/>
      <c r="D58" s="99"/>
      <c r="E58" s="100"/>
      <c r="F58" s="101"/>
      <c r="G58" s="100"/>
      <c r="H58" s="102"/>
      <c r="I58" s="101"/>
      <c r="J58" s="11" t="str">
        <f t="shared" si="6"/>
        <v/>
      </c>
      <c r="K58" s="12">
        <f t="shared" si="7"/>
        <v>4.3811610076670317E-3</v>
      </c>
      <c r="L58" s="26" t="str">
        <f t="shared" si="8"/>
        <v/>
      </c>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row>
    <row r="59" spans="1:120" s="5" customFormat="1" ht="16.899999999999999" customHeight="1" x14ac:dyDescent="0.55000000000000004">
      <c r="A59" s="56"/>
      <c r="B59" s="57"/>
      <c r="C59" s="98"/>
      <c r="D59" s="99"/>
      <c r="E59" s="100"/>
      <c r="F59" s="101"/>
      <c r="G59" s="100"/>
      <c r="H59" s="102"/>
      <c r="I59" s="101"/>
      <c r="J59" s="11" t="str">
        <f t="shared" si="6"/>
        <v/>
      </c>
      <c r="K59" s="12">
        <f t="shared" si="7"/>
        <v>4.3811610076670317E-3</v>
      </c>
      <c r="L59" s="26" t="str">
        <f t="shared" si="8"/>
        <v/>
      </c>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row>
    <row r="60" spans="1:120" s="5" customFormat="1" ht="16.899999999999999" customHeight="1" x14ac:dyDescent="0.55000000000000004">
      <c r="A60" s="56"/>
      <c r="B60" s="57"/>
      <c r="C60" s="98"/>
      <c r="D60" s="99"/>
      <c r="E60" s="100"/>
      <c r="F60" s="101"/>
      <c r="G60" s="100"/>
      <c r="H60" s="102"/>
      <c r="I60" s="101"/>
      <c r="J60" s="11" t="str">
        <f t="shared" si="6"/>
        <v/>
      </c>
      <c r="K60" s="12">
        <f t="shared" si="7"/>
        <v>4.3811610076670317E-3</v>
      </c>
      <c r="L60" s="26" t="str">
        <f t="shared" si="8"/>
        <v/>
      </c>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row>
    <row r="61" spans="1:120" s="5" customFormat="1" ht="16.899999999999999" customHeight="1" x14ac:dyDescent="0.55000000000000004">
      <c r="A61" s="56"/>
      <c r="B61" s="57"/>
      <c r="C61" s="98"/>
      <c r="D61" s="99"/>
      <c r="E61" s="100"/>
      <c r="F61" s="101"/>
      <c r="G61" s="100"/>
      <c r="H61" s="102"/>
      <c r="I61" s="101"/>
      <c r="J61" s="11" t="str">
        <f t="shared" si="6"/>
        <v/>
      </c>
      <c r="K61" s="12">
        <f t="shared" si="7"/>
        <v>4.3811610076670317E-3</v>
      </c>
      <c r="L61" s="26" t="str">
        <f t="shared" si="8"/>
        <v/>
      </c>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row>
    <row r="62" spans="1:120" s="5" customFormat="1" ht="16.899999999999999" customHeight="1" x14ac:dyDescent="0.55000000000000004">
      <c r="A62" s="56"/>
      <c r="B62" s="57"/>
      <c r="C62" s="98"/>
      <c r="D62" s="99"/>
      <c r="E62" s="100"/>
      <c r="F62" s="101"/>
      <c r="G62" s="100"/>
      <c r="H62" s="102"/>
      <c r="I62" s="101"/>
      <c r="J62" s="11" t="str">
        <f t="shared" si="6"/>
        <v/>
      </c>
      <c r="K62" s="12">
        <f t="shared" si="7"/>
        <v>4.3811610076670317E-3</v>
      </c>
      <c r="L62" s="26" t="str">
        <f t="shared" si="8"/>
        <v/>
      </c>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row>
    <row r="63" spans="1:120" s="5" customFormat="1" ht="16.899999999999999" customHeight="1" x14ac:dyDescent="0.55000000000000004">
      <c r="A63" s="56"/>
      <c r="B63" s="57"/>
      <c r="C63" s="98"/>
      <c r="D63" s="99"/>
      <c r="E63" s="100"/>
      <c r="F63" s="101"/>
      <c r="G63" s="100"/>
      <c r="H63" s="102"/>
      <c r="I63" s="101"/>
      <c r="J63" s="11" t="str">
        <f t="shared" si="6"/>
        <v/>
      </c>
      <c r="K63" s="12">
        <f t="shared" si="7"/>
        <v>4.3811610076670317E-3</v>
      </c>
      <c r="L63" s="26" t="str">
        <f t="shared" si="8"/>
        <v/>
      </c>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row>
    <row r="64" spans="1:120" s="5" customFormat="1" ht="16.899999999999999" customHeight="1" x14ac:dyDescent="0.55000000000000004">
      <c r="A64" s="56"/>
      <c r="B64" s="57"/>
      <c r="C64" s="98"/>
      <c r="D64" s="99"/>
      <c r="E64" s="100"/>
      <c r="F64" s="101"/>
      <c r="G64" s="100"/>
      <c r="H64" s="102"/>
      <c r="I64" s="101"/>
      <c r="J64" s="11" t="str">
        <f t="shared" si="6"/>
        <v/>
      </c>
      <c r="K64" s="12">
        <f t="shared" si="7"/>
        <v>4.3811610076670317E-3</v>
      </c>
      <c r="L64" s="26" t="str">
        <f t="shared" si="8"/>
        <v/>
      </c>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row>
    <row r="65" spans="1:120" s="5" customFormat="1" ht="16.899999999999999" customHeight="1" x14ac:dyDescent="0.55000000000000004">
      <c r="A65" s="56"/>
      <c r="B65" s="57"/>
      <c r="C65" s="98"/>
      <c r="D65" s="99"/>
      <c r="E65" s="100"/>
      <c r="F65" s="101"/>
      <c r="G65" s="100"/>
      <c r="H65" s="102"/>
      <c r="I65" s="101"/>
      <c r="J65" s="11" t="str">
        <f t="shared" si="6"/>
        <v/>
      </c>
      <c r="K65" s="12">
        <f t="shared" si="7"/>
        <v>4.3811610076670317E-3</v>
      </c>
      <c r="L65" s="26" t="str">
        <f t="shared" si="8"/>
        <v/>
      </c>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row>
    <row r="66" spans="1:120" s="5" customFormat="1" ht="16.899999999999999" customHeight="1" x14ac:dyDescent="0.55000000000000004">
      <c r="A66" s="56"/>
      <c r="B66" s="57"/>
      <c r="C66" s="98"/>
      <c r="D66" s="99"/>
      <c r="E66" s="100"/>
      <c r="F66" s="101"/>
      <c r="G66" s="100"/>
      <c r="H66" s="102"/>
      <c r="I66" s="101"/>
      <c r="J66" s="11" t="str">
        <f t="shared" si="6"/>
        <v/>
      </c>
      <c r="K66" s="12">
        <f t="shared" si="7"/>
        <v>4.3811610076670317E-3</v>
      </c>
      <c r="L66" s="26" t="str">
        <f t="shared" si="8"/>
        <v/>
      </c>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row>
    <row r="67" spans="1:120" s="5" customFormat="1" ht="16.899999999999999" customHeight="1" x14ac:dyDescent="0.55000000000000004">
      <c r="A67" s="56"/>
      <c r="B67" s="57"/>
      <c r="C67" s="98"/>
      <c r="D67" s="99"/>
      <c r="E67" s="100"/>
      <c r="F67" s="101"/>
      <c r="G67" s="100"/>
      <c r="H67" s="102"/>
      <c r="I67" s="101"/>
      <c r="J67" s="11" t="str">
        <f t="shared" si="6"/>
        <v/>
      </c>
      <c r="K67" s="12">
        <f t="shared" si="7"/>
        <v>4.3811610076670317E-3</v>
      </c>
      <c r="L67" s="26" t="str">
        <f t="shared" si="8"/>
        <v/>
      </c>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row>
    <row r="68" spans="1:120" s="5" customFormat="1" ht="16.899999999999999" customHeight="1" x14ac:dyDescent="0.55000000000000004">
      <c r="A68" s="56"/>
      <c r="B68" s="57"/>
      <c r="C68" s="98"/>
      <c r="D68" s="99"/>
      <c r="E68" s="100"/>
      <c r="F68" s="101"/>
      <c r="G68" s="100"/>
      <c r="H68" s="102"/>
      <c r="I68" s="101"/>
      <c r="J68" s="11" t="str">
        <f t="shared" si="6"/>
        <v/>
      </c>
      <c r="K68" s="12">
        <f t="shared" si="7"/>
        <v>4.3811610076670317E-3</v>
      </c>
      <c r="L68" s="26" t="str">
        <f t="shared" si="8"/>
        <v/>
      </c>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row>
    <row r="69" spans="1:120" s="5" customFormat="1" ht="16.899999999999999" customHeight="1" x14ac:dyDescent="0.55000000000000004">
      <c r="A69" s="56"/>
      <c r="B69" s="57"/>
      <c r="C69" s="98"/>
      <c r="D69" s="99"/>
      <c r="E69" s="100"/>
      <c r="F69" s="101"/>
      <c r="G69" s="100"/>
      <c r="H69" s="102"/>
      <c r="I69" s="101"/>
      <c r="J69" s="11" t="str">
        <f t="shared" si="6"/>
        <v/>
      </c>
      <c r="K69" s="12">
        <f t="shared" si="7"/>
        <v>4.3811610076670317E-3</v>
      </c>
      <c r="L69" s="26" t="str">
        <f t="shared" si="8"/>
        <v/>
      </c>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row>
    <row r="70" spans="1:120" s="6" customFormat="1" ht="44.25" customHeight="1" x14ac:dyDescent="0.55000000000000004">
      <c r="A70" s="103" t="s">
        <v>788</v>
      </c>
      <c r="B70" s="104"/>
      <c r="C70" s="104"/>
      <c r="D70" s="104"/>
      <c r="E70" s="104"/>
      <c r="F70" s="104"/>
      <c r="G70" s="104"/>
      <c r="H70" s="104"/>
      <c r="I70" s="104"/>
      <c r="J70" s="104"/>
      <c r="K70" s="105"/>
      <c r="L70" s="58">
        <f>MIN(8,ROUND(SUM(L56:L69),4))</f>
        <v>0</v>
      </c>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row>
    <row r="71" spans="1:120" s="2" customFormat="1" ht="52.5" customHeight="1" x14ac:dyDescent="0.2">
      <c r="A71" s="106" t="s">
        <v>77</v>
      </c>
      <c r="B71" s="107"/>
      <c r="C71" s="107"/>
      <c r="D71" s="107"/>
      <c r="E71" s="107"/>
      <c r="F71" s="107"/>
      <c r="G71" s="107"/>
      <c r="H71" s="107"/>
      <c r="I71" s="107"/>
      <c r="J71" s="107"/>
      <c r="K71" s="107"/>
      <c r="L71" s="58">
        <f>MIN(40,ROUND(SUM(L36+L53+L70),4))</f>
        <v>0</v>
      </c>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row>
    <row r="72" spans="1:120" s="8" customFormat="1" ht="23.25" x14ac:dyDescent="0.2">
      <c r="A72" s="29"/>
      <c r="B72" s="13"/>
      <c r="C72" s="13"/>
      <c r="D72" s="13"/>
      <c r="E72" s="13"/>
      <c r="F72" s="13"/>
      <c r="G72" s="13"/>
      <c r="H72" s="13"/>
      <c r="I72" s="13"/>
      <c r="J72" s="13"/>
      <c r="K72" s="13"/>
      <c r="L72" s="30"/>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row>
    <row r="73" spans="1:120" s="6" customFormat="1" ht="49.9" customHeight="1" x14ac:dyDescent="0.65">
      <c r="A73" s="31"/>
      <c r="B73" s="32" t="s">
        <v>66</v>
      </c>
      <c r="C73" s="95"/>
      <c r="D73" s="95"/>
      <c r="E73" s="95"/>
      <c r="F73" s="95"/>
      <c r="G73" s="33" t="s">
        <v>67</v>
      </c>
      <c r="H73" s="54"/>
      <c r="I73" s="16"/>
      <c r="J73" s="16"/>
      <c r="K73" s="16"/>
      <c r="L73" s="35"/>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row>
    <row r="74" spans="1:120" s="9" customFormat="1" ht="48.6" customHeight="1" x14ac:dyDescent="0.55000000000000004">
      <c r="A74" s="36"/>
      <c r="B74" s="93"/>
      <c r="C74" s="93"/>
      <c r="D74" s="93"/>
      <c r="E74" s="93"/>
      <c r="F74" s="93"/>
      <c r="G74" s="93"/>
      <c r="H74" s="93"/>
      <c r="I74" s="93"/>
      <c r="J74" s="93"/>
      <c r="K74" s="93"/>
      <c r="L74" s="35"/>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row>
    <row r="75" spans="1:120" s="6" customFormat="1" ht="142.15" customHeight="1" x14ac:dyDescent="0.55000000000000004">
      <c r="A75" s="31"/>
      <c r="B75" s="94" t="s">
        <v>790</v>
      </c>
      <c r="C75" s="94"/>
      <c r="D75" s="94"/>
      <c r="E75" s="94"/>
      <c r="F75" s="94"/>
      <c r="G75" s="94"/>
      <c r="H75" s="94"/>
      <c r="I75" s="94"/>
      <c r="J75" s="94"/>
      <c r="K75" s="94"/>
      <c r="L75" s="35"/>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row>
    <row r="76" spans="1:120" s="6" customFormat="1" ht="23.25" x14ac:dyDescent="0.65">
      <c r="A76" s="31"/>
      <c r="B76" s="37"/>
      <c r="C76" s="37"/>
      <c r="D76" s="37"/>
      <c r="E76" s="37"/>
      <c r="F76" s="37"/>
      <c r="G76" s="37"/>
      <c r="L76" s="38"/>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row>
    <row r="77" spans="1:120" s="6" customFormat="1" ht="23.25" x14ac:dyDescent="0.65">
      <c r="A77" s="31"/>
      <c r="B77" s="37"/>
      <c r="C77" s="39" t="s">
        <v>68</v>
      </c>
      <c r="D77" s="96"/>
      <c r="E77" s="96"/>
      <c r="F77" s="40" t="s">
        <v>69</v>
      </c>
      <c r="G77" s="40"/>
      <c r="L77" s="38"/>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row>
    <row r="78" spans="1:120" s="6" customFormat="1" ht="23.25" x14ac:dyDescent="0.65">
      <c r="A78" s="31"/>
      <c r="B78" s="37"/>
      <c r="C78" s="40"/>
      <c r="D78" s="40"/>
      <c r="E78" s="40"/>
      <c r="F78" s="40"/>
      <c r="G78" s="40"/>
      <c r="L78" s="38"/>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row>
    <row r="79" spans="1:120" s="6" customFormat="1" ht="23.25" x14ac:dyDescent="0.65">
      <c r="A79" s="31"/>
      <c r="C79" s="34"/>
      <c r="D79" s="41" t="s">
        <v>70</v>
      </c>
      <c r="E79" s="34"/>
      <c r="F79" s="97" t="s">
        <v>789</v>
      </c>
      <c r="G79" s="97"/>
      <c r="H79" s="42"/>
      <c r="I79" s="43"/>
      <c r="L79" s="38"/>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row>
    <row r="80" spans="1:120" s="6" customFormat="1" ht="23.25" x14ac:dyDescent="0.65">
      <c r="A80" s="31"/>
      <c r="B80" s="37"/>
      <c r="C80" s="40"/>
      <c r="D80" s="40"/>
      <c r="E80" s="40"/>
      <c r="F80" s="40"/>
      <c r="G80" s="40"/>
      <c r="L80" s="38"/>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row>
    <row r="81" spans="1:120" s="6" customFormat="1" ht="23.25" x14ac:dyDescent="0.65">
      <c r="A81" s="31"/>
      <c r="B81" s="37"/>
      <c r="C81" s="44"/>
      <c r="D81" s="45"/>
      <c r="E81" s="46" t="s">
        <v>71</v>
      </c>
      <c r="F81" s="45"/>
      <c r="G81" s="40"/>
      <c r="I81" s="47"/>
      <c r="J81" s="47"/>
      <c r="L81" s="38"/>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row>
    <row r="82" spans="1:120" s="6" customFormat="1" ht="122.45" customHeight="1" thickBot="1" x14ac:dyDescent="0.6">
      <c r="A82" s="48"/>
      <c r="B82" s="49"/>
      <c r="C82" s="50" t="s">
        <v>72</v>
      </c>
      <c r="D82" s="51"/>
      <c r="E82" s="92"/>
      <c r="F82" s="92"/>
      <c r="G82" s="92"/>
      <c r="H82" s="52"/>
      <c r="I82" s="52"/>
      <c r="J82" s="49"/>
      <c r="K82" s="49"/>
      <c r="L82" s="53"/>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row>
    <row r="83" spans="1:120" s="81" customFormat="1" ht="15" customHeight="1" x14ac:dyDescent="0.65">
      <c r="B83" s="85"/>
      <c r="C83" s="85"/>
      <c r="D83" s="85"/>
      <c r="E83" s="85"/>
      <c r="F83" s="85"/>
      <c r="G83" s="85"/>
      <c r="H83" s="85"/>
      <c r="I83" s="85"/>
      <c r="J83" s="85"/>
      <c r="K83" s="85"/>
      <c r="L83" s="86"/>
    </row>
    <row r="84" spans="1:120" s="78" customFormat="1" x14ac:dyDescent="0.2">
      <c r="A84" s="87"/>
    </row>
    <row r="85" spans="1:120" s="78" customFormat="1" x14ac:dyDescent="0.2"/>
    <row r="86" spans="1:120" s="78" customFormat="1" x14ac:dyDescent="0.2"/>
    <row r="87" spans="1:120" s="78" customFormat="1" x14ac:dyDescent="0.2"/>
    <row r="88" spans="1:120" s="78" customFormat="1" x14ac:dyDescent="0.2"/>
    <row r="89" spans="1:120" s="78" customFormat="1" x14ac:dyDescent="0.2"/>
    <row r="90" spans="1:120" s="78" customFormat="1" x14ac:dyDescent="0.2"/>
    <row r="91" spans="1:120" s="78" customFormat="1" x14ac:dyDescent="0.2"/>
    <row r="92" spans="1:120" s="78" customFormat="1" x14ac:dyDescent="0.2"/>
    <row r="93" spans="1:120" s="78" customFormat="1" x14ac:dyDescent="0.2"/>
    <row r="94" spans="1:120" s="78" customFormat="1" x14ac:dyDescent="0.2"/>
    <row r="95" spans="1:120" s="78" customFormat="1" x14ac:dyDescent="0.2"/>
    <row r="96" spans="1:120" s="78" customFormat="1" x14ac:dyDescent="0.2"/>
    <row r="97" s="78" customFormat="1" x14ac:dyDescent="0.2"/>
    <row r="98" s="78" customFormat="1" x14ac:dyDescent="0.2"/>
    <row r="99" s="78" customFormat="1" x14ac:dyDescent="0.2"/>
    <row r="100" s="78" customFormat="1" x14ac:dyDescent="0.2"/>
    <row r="101" s="78" customFormat="1" x14ac:dyDescent="0.2"/>
    <row r="102" s="78" customFormat="1" x14ac:dyDescent="0.2"/>
    <row r="103" s="78" customFormat="1" x14ac:dyDescent="0.2"/>
    <row r="104" s="78" customFormat="1" x14ac:dyDescent="0.2"/>
    <row r="105" s="78" customFormat="1" x14ac:dyDescent="0.2"/>
    <row r="106" s="78" customFormat="1" x14ac:dyDescent="0.2"/>
    <row r="107" s="78" customFormat="1" x14ac:dyDescent="0.2"/>
    <row r="108" s="78" customFormat="1" x14ac:dyDescent="0.2"/>
    <row r="109" s="78" customFormat="1" x14ac:dyDescent="0.2"/>
    <row r="110" s="78" customFormat="1" x14ac:dyDescent="0.2"/>
    <row r="111" s="78" customFormat="1" x14ac:dyDescent="0.2"/>
    <row r="112" s="78" customFormat="1" x14ac:dyDescent="0.2"/>
    <row r="113" s="78" customFormat="1" x14ac:dyDescent="0.2"/>
    <row r="114" s="78" customFormat="1" x14ac:dyDescent="0.2"/>
    <row r="115" s="78" customFormat="1" x14ac:dyDescent="0.2"/>
    <row r="116" s="78" customFormat="1" x14ac:dyDescent="0.2"/>
    <row r="117" s="78" customFormat="1" x14ac:dyDescent="0.2"/>
    <row r="118" s="78" customFormat="1" x14ac:dyDescent="0.2"/>
    <row r="119" s="78" customFormat="1" x14ac:dyDescent="0.2"/>
    <row r="120" s="78" customFormat="1" x14ac:dyDescent="0.2"/>
    <row r="121" s="78" customFormat="1" x14ac:dyDescent="0.2"/>
    <row r="122" s="78" customFormat="1" x14ac:dyDescent="0.2"/>
    <row r="123" s="78" customFormat="1" x14ac:dyDescent="0.2"/>
    <row r="124" s="78" customFormat="1" x14ac:dyDescent="0.2"/>
    <row r="125" s="78" customFormat="1" x14ac:dyDescent="0.2"/>
    <row r="126" s="78" customFormat="1" x14ac:dyDescent="0.2"/>
    <row r="127" s="78" customFormat="1" x14ac:dyDescent="0.2"/>
    <row r="128" s="78" customFormat="1" x14ac:dyDescent="0.2"/>
    <row r="129" s="78" customFormat="1" x14ac:dyDescent="0.2"/>
    <row r="130" s="78" customFormat="1" x14ac:dyDescent="0.2"/>
    <row r="131" s="78" customFormat="1" x14ac:dyDescent="0.2"/>
    <row r="132" s="78" customFormat="1" x14ac:dyDescent="0.2"/>
    <row r="133" s="78" customFormat="1" x14ac:dyDescent="0.2"/>
    <row r="134" s="78" customFormat="1" x14ac:dyDescent="0.2"/>
    <row r="135" s="78" customFormat="1" x14ac:dyDescent="0.2"/>
    <row r="136" s="78" customFormat="1" x14ac:dyDescent="0.2"/>
    <row r="137" s="78" customFormat="1" x14ac:dyDescent="0.2"/>
    <row r="138" s="78" customFormat="1" x14ac:dyDescent="0.2"/>
    <row r="139" s="78" customFormat="1" x14ac:dyDescent="0.2"/>
    <row r="140" s="78" customFormat="1" x14ac:dyDescent="0.2"/>
    <row r="141" s="78" customFormat="1" x14ac:dyDescent="0.2"/>
    <row r="142" s="78" customFormat="1" x14ac:dyDescent="0.2"/>
    <row r="143" s="78" customFormat="1" x14ac:dyDescent="0.2"/>
    <row r="144" s="78" customFormat="1" x14ac:dyDescent="0.2"/>
    <row r="145" s="78" customFormat="1" x14ac:dyDescent="0.2"/>
    <row r="146" s="78" customFormat="1" x14ac:dyDescent="0.2"/>
    <row r="147" s="78" customFormat="1" x14ac:dyDescent="0.2"/>
    <row r="148" s="78" customFormat="1" x14ac:dyDescent="0.2"/>
    <row r="149" s="78" customFormat="1" x14ac:dyDescent="0.2"/>
    <row r="150" s="78" customFormat="1" x14ac:dyDescent="0.2"/>
    <row r="151" s="78" customFormat="1" x14ac:dyDescent="0.2"/>
    <row r="152" s="78" customFormat="1" x14ac:dyDescent="0.2"/>
    <row r="153" s="78" customFormat="1" x14ac:dyDescent="0.2"/>
    <row r="154" s="78" customFormat="1" x14ac:dyDescent="0.2"/>
    <row r="155" s="78" customFormat="1" x14ac:dyDescent="0.2"/>
    <row r="156" s="78" customFormat="1" x14ac:dyDescent="0.2"/>
    <row r="157" s="78" customFormat="1" x14ac:dyDescent="0.2"/>
    <row r="158" s="78" customFormat="1" x14ac:dyDescent="0.2"/>
    <row r="159" s="78" customFormat="1" x14ac:dyDescent="0.2"/>
    <row r="160" s="78" customFormat="1" x14ac:dyDescent="0.2"/>
    <row r="161" s="78" customFormat="1" x14ac:dyDescent="0.2"/>
    <row r="162" s="78" customFormat="1" x14ac:dyDescent="0.2"/>
    <row r="163" s="78" customFormat="1" x14ac:dyDescent="0.2"/>
    <row r="164" s="78" customFormat="1" x14ac:dyDescent="0.2"/>
    <row r="165" s="78" customFormat="1" x14ac:dyDescent="0.2"/>
    <row r="166" s="78" customFormat="1" x14ac:dyDescent="0.2"/>
    <row r="167" s="78" customFormat="1" x14ac:dyDescent="0.2"/>
    <row r="168" s="78" customFormat="1" x14ac:dyDescent="0.2"/>
    <row r="169" s="78" customFormat="1" x14ac:dyDescent="0.2"/>
    <row r="170" s="78" customFormat="1" x14ac:dyDescent="0.2"/>
    <row r="171" s="78" customFormat="1" x14ac:dyDescent="0.2"/>
    <row r="172" s="78" customFormat="1" x14ac:dyDescent="0.2"/>
    <row r="173" s="78" customFormat="1" x14ac:dyDescent="0.2"/>
    <row r="174" s="78" customFormat="1" x14ac:dyDescent="0.2"/>
    <row r="175" s="78" customFormat="1" x14ac:dyDescent="0.2"/>
    <row r="176" s="78" customFormat="1" x14ac:dyDescent="0.2"/>
    <row r="177" s="78" customFormat="1" x14ac:dyDescent="0.2"/>
    <row r="178" s="78" customFormat="1" x14ac:dyDescent="0.2"/>
    <row r="179" s="78" customFormat="1" x14ac:dyDescent="0.2"/>
    <row r="180" s="78" customFormat="1" x14ac:dyDescent="0.2"/>
    <row r="181" s="78" customFormat="1" x14ac:dyDescent="0.2"/>
    <row r="182" s="78" customFormat="1" x14ac:dyDescent="0.2"/>
    <row r="183" s="78" customFormat="1" x14ac:dyDescent="0.2"/>
    <row r="184" s="78" customFormat="1" x14ac:dyDescent="0.2"/>
    <row r="185" s="78" customFormat="1" x14ac:dyDescent="0.2"/>
    <row r="186" s="78" customFormat="1" x14ac:dyDescent="0.2"/>
    <row r="187" s="78" customFormat="1" x14ac:dyDescent="0.2"/>
    <row r="188" s="78" customFormat="1" x14ac:dyDescent="0.2"/>
    <row r="189" s="78" customFormat="1" x14ac:dyDescent="0.2"/>
    <row r="190" s="78" customFormat="1" x14ac:dyDescent="0.2"/>
    <row r="191" s="78" customFormat="1" x14ac:dyDescent="0.2"/>
    <row r="192" s="78" customFormat="1" x14ac:dyDescent="0.2"/>
    <row r="193" s="78" customFormat="1" x14ac:dyDescent="0.2"/>
    <row r="194" s="78" customFormat="1" x14ac:dyDescent="0.2"/>
    <row r="195" s="78" customFormat="1" x14ac:dyDescent="0.2"/>
    <row r="196" s="78" customFormat="1" x14ac:dyDescent="0.2"/>
    <row r="197" s="78" customFormat="1" x14ac:dyDescent="0.2"/>
    <row r="198" s="78" customFormat="1" x14ac:dyDescent="0.2"/>
    <row r="199" s="78" customFormat="1" x14ac:dyDescent="0.2"/>
    <row r="200" s="78" customFormat="1" x14ac:dyDescent="0.2"/>
    <row r="201" s="78" customFormat="1" x14ac:dyDescent="0.2"/>
    <row r="202" s="78" customFormat="1" x14ac:dyDescent="0.2"/>
    <row r="203" s="78" customFormat="1" x14ac:dyDescent="0.2"/>
    <row r="204" s="78" customFormat="1" x14ac:dyDescent="0.2"/>
    <row r="205" s="78" customFormat="1" x14ac:dyDescent="0.2"/>
    <row r="206" s="78" customFormat="1" x14ac:dyDescent="0.2"/>
    <row r="207" s="78" customFormat="1" x14ac:dyDescent="0.2"/>
    <row r="208" s="78" customFormat="1" x14ac:dyDescent="0.2"/>
    <row r="209" s="78" customFormat="1" x14ac:dyDescent="0.2"/>
    <row r="210" s="78" customFormat="1" x14ac:dyDescent="0.2"/>
    <row r="211" s="78" customFormat="1" x14ac:dyDescent="0.2"/>
    <row r="212" s="78" customFormat="1" x14ac:dyDescent="0.2"/>
    <row r="213" s="78" customFormat="1" x14ac:dyDescent="0.2"/>
    <row r="214" s="78" customFormat="1" x14ac:dyDescent="0.2"/>
  </sheetData>
  <sheetProtection algorithmName="SHA-512" hashValue="QbE8wOedI5RrqeATpX1tkXid/1+CBDCo5YLnNG1GONlO88dPQRfGlm1WmrIAPIfkG30HyifOIighhylaPGykHg==" saltValue="vjO2wS2qI22t+YWslQHDtQ==" spinCount="100000" sheet="1" objects="1" scenarios="1"/>
  <mergeCells count="188">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9:H9"/>
    <mergeCell ref="G10:H10"/>
    <mergeCell ref="I10:J10"/>
    <mergeCell ref="G32:I32"/>
    <mergeCell ref="G26:I26"/>
    <mergeCell ref="G27:I27"/>
    <mergeCell ref="C35:D35"/>
    <mergeCell ref="C30:D30"/>
    <mergeCell ref="C31:D31"/>
    <mergeCell ref="C39:D39"/>
    <mergeCell ref="E39:F39"/>
    <mergeCell ref="G39:I39"/>
    <mergeCell ref="G23:I23"/>
    <mergeCell ref="G24:I24"/>
    <mergeCell ref="G25:I25"/>
    <mergeCell ref="C45:D45"/>
    <mergeCell ref="E45:F45"/>
    <mergeCell ref="G45:I4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2:D32"/>
    <mergeCell ref="C33:D33"/>
    <mergeCell ref="C34:D34"/>
    <mergeCell ref="C49:D49"/>
    <mergeCell ref="E49:F49"/>
    <mergeCell ref="G49:I49"/>
    <mergeCell ref="C50:D50"/>
    <mergeCell ref="E50:F50"/>
    <mergeCell ref="G50:I50"/>
    <mergeCell ref="C47:D47"/>
    <mergeCell ref="E47:F47"/>
    <mergeCell ref="G47:I47"/>
    <mergeCell ref="C48:D48"/>
    <mergeCell ref="E48:F48"/>
    <mergeCell ref="G48:I4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59:D59"/>
    <mergeCell ref="E59:F59"/>
    <mergeCell ref="G59:I59"/>
    <mergeCell ref="C60:D60"/>
    <mergeCell ref="E60:F60"/>
    <mergeCell ref="G60:I60"/>
    <mergeCell ref="C57:D57"/>
    <mergeCell ref="E57:F57"/>
    <mergeCell ref="G57:I57"/>
    <mergeCell ref="C58:D58"/>
    <mergeCell ref="E58:F58"/>
    <mergeCell ref="G58:I58"/>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K8:L8"/>
    <mergeCell ref="A12:J12"/>
    <mergeCell ref="K12:L12"/>
    <mergeCell ref="E82:G82"/>
    <mergeCell ref="B74:K74"/>
    <mergeCell ref="B75:K75"/>
    <mergeCell ref="C73:F73"/>
    <mergeCell ref="D77:E77"/>
    <mergeCell ref="F79:G79"/>
    <mergeCell ref="C69:D69"/>
    <mergeCell ref="E69:F69"/>
    <mergeCell ref="G69:I69"/>
    <mergeCell ref="A70:K70"/>
    <mergeCell ref="C67:D67"/>
    <mergeCell ref="E67:F67"/>
    <mergeCell ref="G67:I67"/>
    <mergeCell ref="C68:D68"/>
    <mergeCell ref="E68:F68"/>
    <mergeCell ref="G68:I68"/>
    <mergeCell ref="A71:K71"/>
    <mergeCell ref="C65:D65"/>
    <mergeCell ref="E65:F65"/>
    <mergeCell ref="G65:I65"/>
    <mergeCell ref="C66:D66"/>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F578316A-B174-4EFD-8E1B-E2E2DA06A9E9}"/>
    <dataValidation allowBlank="1" showInputMessage="1" showErrorMessage="1" prompt="Se indicará exactamente el puesto realizado en INECO, tal y como figura en el histórico de contratación y debe coincidir con el indicado en el punto 1.6" sqref="E39:F52" xr:uid="{CBB8B5B1-19F6-4DA5-B5CD-C374C43FC057}"/>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D57C3AB0-7C68-444C-A451-6E2A8959754D}"/>
    <dataValidation allowBlank="1" showInputMessage="1" showErrorMessage="1" prompt="Solo se consignará experiencia con contratación directa en INECO o través de un contrato de puesta a disposición en INECO o prácticas extracurriculares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_x000a_Si firma electrónicamente, primero unifique todos los documentos en un único PDF y luego proceda a la firma"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1/07/2018 y el 10/07/2023 y no deben solaparse las distintas etapas" prompt="Si actualmente está como trabajador en INECO la fecha final será 10/07/2023 y no se podrán solapar etapas en las mismas fechas" sqref="B22:B35 B39:B52" xr:uid="{FC220232-3103-4E2D-AC7A-22462D0BEF57}">
      <formula1>43292</formula1>
      <formula2>45117</formula2>
    </dataValidation>
    <dataValidation type="date" allowBlank="1" showInputMessage="1" showErrorMessage="1" errorTitle="Fecha fuera de plazo" error="Las fechas deben estar comprendidas entre el 11/07/2018 y el 10/07/2023 y no deben solaparse las distintas etapas" prompt="La fecha inicial debe ser 11/07/2018 o posterior y no se podrán solapar etapas en las mismas fechas" sqref="A22:A35 A39:A52 A56:A67 A69 A68" xr:uid="{3A055FBD-70A4-46FA-9078-B31736523D0C}">
      <formula1>43292</formula1>
      <formula2>45117</formula2>
    </dataValidation>
    <dataValidation type="date" allowBlank="1" showInputMessage="1" showErrorMessage="1" errorTitle="Fecha fuera de plazo" error="Las fechas deben estar comprendidas entre el 11/07/2018 y el 10/07/2023 y no deben solaparse las distintas etapas" prompt="Si actualmente está en la empresa y el puesto indicado la fecha final será 10/07/2023 y no se podrán solapar etapas en las mismas fechas" sqref="B56:B69" xr:uid="{A350202F-797D-4580-8C65-9741881A48A0}">
      <formula1>43292</formula1>
      <formula2>45117</formula2>
    </dataValidation>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AB5C93E-9135-402B-8067-714AD9413D8E}"/>
    <dataValidation allowBlank="1" showInputMessage="1" showErrorMessage="1" prompt="Indicar el nombre y apellidos" sqref="C73:F73" xr:uid="{A0C08149-80B0-4038-B070-0B58275D095F}"/>
    <dataValidation allowBlank="1" showInputMessage="1" showErrorMessage="1" prompt="Indicar la ciudad en la que se firma" sqref="D77:E77" xr:uid="{4A69649E-E77D-4B74-A269-A77D466E1ADF}"/>
    <dataValidation allowBlank="1" showInputMessage="1" showErrorMessage="1" prompt="Indicar el día que se firma" sqref="C79" xr:uid="{061D2885-6A7F-4185-ABF4-376A05CD9568}"/>
    <dataValidation allowBlank="1" showInputMessage="1" showErrorMessage="1" prompt="Indicar el mes en que se firma" sqref="E79" xr:uid="{B8A3926B-57E4-4180-A114-FD08107FBA5F}"/>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La experiencia en mérito 1) debe ser en INECO o con un contrato de puesta a disposición" xr:uid="{F798D40D-271E-40A4-B1A4-9094A7676ABD}">
          <x14:formula1>
            <xm:f>Hoja1!$A$1:$A$2</xm:f>
          </x14:formula1>
          <xm:sqref>C22:D35 C39:D52</xm:sqref>
        </x14:dataValidation>
        <x14:dataValidation type="list" allowBlank="1" showDropDown="1" showInputMessage="1" showErrorMessage="1" xr:uid="{D9D3CC4E-D00E-40AC-9E18-CF17A2478BA6}">
          <x14:formula1>
            <xm:f>LISTADO!$A$2:$A$129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20CFF-52F1-4EAF-A619-E803F143C347}">
  <sheetPr>
    <pageSetUpPr fitToPage="1"/>
  </sheetPr>
  <dimension ref="A1:Q129"/>
  <sheetViews>
    <sheetView showGridLines="0" zoomScale="80" zoomScaleNormal="80" workbookViewId="0">
      <pane xSplit="1" ySplit="1" topLeftCell="M126" activePane="bottomRight" state="frozen"/>
      <selection activeCell="B5" sqref="B5"/>
      <selection pane="topRight" activeCell="D5" sqref="D5"/>
      <selection pane="bottomLeft" activeCell="B6" sqref="B6"/>
      <selection pane="bottomRight" activeCell="P126" sqref="P126"/>
    </sheetView>
  </sheetViews>
  <sheetFormatPr baseColWidth="10" defaultColWidth="11.5" defaultRowHeight="15" x14ac:dyDescent="0.25"/>
  <cols>
    <col min="1" max="1" width="21" style="73" bestFit="1" customWidth="1"/>
    <col min="2" max="2" width="40.1640625" style="74" bestFit="1" customWidth="1"/>
    <col min="3" max="3" width="56.1640625" style="74" customWidth="1"/>
    <col min="4" max="4" width="31" style="74" customWidth="1"/>
    <col min="5" max="5" width="55.83203125" style="74" bestFit="1" customWidth="1"/>
    <col min="6" max="6" width="20.83203125" style="74" bestFit="1" customWidth="1"/>
    <col min="7" max="7" width="19.1640625" style="75" bestFit="1" customWidth="1"/>
    <col min="8" max="8" width="30.1640625" style="75" bestFit="1" customWidth="1"/>
    <col min="9" max="9" width="66.1640625" style="75" customWidth="1"/>
    <col min="10" max="10" width="16.83203125" style="73" customWidth="1"/>
    <col min="11" max="11" width="48.83203125" style="75" bestFit="1" customWidth="1"/>
    <col min="12" max="12" width="23.5" style="75" bestFit="1" customWidth="1"/>
    <col min="13" max="13" width="34.1640625" style="75" bestFit="1" customWidth="1"/>
    <col min="14" max="14" width="92.1640625" style="74" customWidth="1"/>
    <col min="15" max="15" width="67.6640625" style="74" customWidth="1"/>
    <col min="16" max="16" width="90.83203125" style="76" customWidth="1"/>
    <col min="17" max="16384" width="11.5" style="74"/>
  </cols>
  <sheetData>
    <row r="1" spans="1:17" s="65" customFormat="1" ht="45" x14ac:dyDescent="0.2">
      <c r="A1" s="60" t="s">
        <v>121</v>
      </c>
      <c r="B1" s="59" t="s">
        <v>122</v>
      </c>
      <c r="C1" s="59" t="s">
        <v>123</v>
      </c>
      <c r="D1" s="59" t="s">
        <v>124</v>
      </c>
      <c r="E1" s="59" t="s">
        <v>125</v>
      </c>
      <c r="F1" s="59" t="s">
        <v>2</v>
      </c>
      <c r="G1" s="59" t="s">
        <v>126</v>
      </c>
      <c r="H1" s="59" t="s">
        <v>127</v>
      </c>
      <c r="I1" s="59" t="s">
        <v>128</v>
      </c>
      <c r="J1" s="59" t="s">
        <v>129</v>
      </c>
      <c r="K1" s="61" t="s">
        <v>130</v>
      </c>
      <c r="L1" s="59" t="s">
        <v>131</v>
      </c>
      <c r="M1" s="59" t="s">
        <v>63</v>
      </c>
      <c r="N1" s="62" t="s">
        <v>91</v>
      </c>
      <c r="O1" s="62" t="s">
        <v>74</v>
      </c>
      <c r="P1" s="63" t="s">
        <v>75</v>
      </c>
    </row>
    <row r="2" spans="1:17" s="71" customFormat="1" ht="135" x14ac:dyDescent="0.2">
      <c r="A2" s="66" t="s">
        <v>132</v>
      </c>
      <c r="B2" s="67" t="s">
        <v>65</v>
      </c>
      <c r="C2" s="67" t="s">
        <v>92</v>
      </c>
      <c r="D2" s="67" t="s">
        <v>133</v>
      </c>
      <c r="E2" s="67" t="s">
        <v>134</v>
      </c>
      <c r="F2" s="66" t="s">
        <v>135</v>
      </c>
      <c r="G2" s="66" t="s">
        <v>25</v>
      </c>
      <c r="H2" s="66" t="s">
        <v>47</v>
      </c>
      <c r="I2" s="66" t="s">
        <v>136</v>
      </c>
      <c r="J2" s="66">
        <v>1</v>
      </c>
      <c r="K2" s="68" t="s">
        <v>137</v>
      </c>
      <c r="L2" s="66" t="s">
        <v>26</v>
      </c>
      <c r="M2" s="66" t="s">
        <v>65</v>
      </c>
      <c r="N2" s="69" t="s">
        <v>138</v>
      </c>
      <c r="O2" s="69" t="s">
        <v>139</v>
      </c>
      <c r="P2" s="70" t="s">
        <v>140</v>
      </c>
      <c r="Q2" s="71" t="s">
        <v>781</v>
      </c>
    </row>
    <row r="3" spans="1:17" s="71" customFormat="1" ht="90" x14ac:dyDescent="0.2">
      <c r="A3" s="66" t="s">
        <v>141</v>
      </c>
      <c r="B3" s="67" t="s">
        <v>65</v>
      </c>
      <c r="C3" s="67" t="s">
        <v>92</v>
      </c>
      <c r="D3" s="67" t="s">
        <v>133</v>
      </c>
      <c r="E3" s="67" t="s">
        <v>142</v>
      </c>
      <c r="F3" s="66" t="s">
        <v>98</v>
      </c>
      <c r="G3" s="66" t="s">
        <v>94</v>
      </c>
      <c r="H3" s="66" t="s">
        <v>95</v>
      </c>
      <c r="I3" s="66" t="s">
        <v>143</v>
      </c>
      <c r="J3" s="66">
        <v>1</v>
      </c>
      <c r="K3" s="68" t="s">
        <v>144</v>
      </c>
      <c r="L3" s="66" t="s">
        <v>106</v>
      </c>
      <c r="M3" s="66" t="s">
        <v>65</v>
      </c>
      <c r="N3" s="69" t="s">
        <v>145</v>
      </c>
      <c r="O3" s="69" t="s">
        <v>97</v>
      </c>
      <c r="P3" s="70" t="s">
        <v>146</v>
      </c>
    </row>
    <row r="4" spans="1:17" s="71" customFormat="1" ht="150" x14ac:dyDescent="0.2">
      <c r="A4" s="66" t="s">
        <v>147</v>
      </c>
      <c r="B4" s="67" t="s">
        <v>65</v>
      </c>
      <c r="C4" s="67" t="s">
        <v>92</v>
      </c>
      <c r="D4" s="67" t="s">
        <v>133</v>
      </c>
      <c r="E4" s="67" t="s">
        <v>142</v>
      </c>
      <c r="F4" s="66" t="s">
        <v>98</v>
      </c>
      <c r="G4" s="66" t="s">
        <v>94</v>
      </c>
      <c r="H4" s="66" t="s">
        <v>95</v>
      </c>
      <c r="I4" s="66" t="s">
        <v>148</v>
      </c>
      <c r="J4" s="66">
        <v>1</v>
      </c>
      <c r="K4" s="68" t="s">
        <v>144</v>
      </c>
      <c r="L4" s="66" t="s">
        <v>41</v>
      </c>
      <c r="M4" s="66" t="s">
        <v>65</v>
      </c>
      <c r="N4" s="69" t="s">
        <v>149</v>
      </c>
      <c r="O4" s="69" t="s">
        <v>97</v>
      </c>
      <c r="P4" s="70" t="s">
        <v>150</v>
      </c>
    </row>
    <row r="5" spans="1:17" s="71" customFormat="1" ht="120" x14ac:dyDescent="0.2">
      <c r="A5" s="66" t="s">
        <v>151</v>
      </c>
      <c r="B5" s="67" t="s">
        <v>65</v>
      </c>
      <c r="C5" s="67" t="s">
        <v>92</v>
      </c>
      <c r="D5" s="67" t="s">
        <v>133</v>
      </c>
      <c r="E5" s="67" t="s">
        <v>142</v>
      </c>
      <c r="F5" s="66" t="s">
        <v>98</v>
      </c>
      <c r="G5" s="66" t="s">
        <v>94</v>
      </c>
      <c r="H5" s="66" t="s">
        <v>95</v>
      </c>
      <c r="I5" s="66" t="s">
        <v>152</v>
      </c>
      <c r="J5" s="66">
        <v>1</v>
      </c>
      <c r="K5" s="68" t="s">
        <v>144</v>
      </c>
      <c r="L5" s="66" t="s">
        <v>43</v>
      </c>
      <c r="M5" s="66" t="s">
        <v>65</v>
      </c>
      <c r="N5" s="64" t="s">
        <v>153</v>
      </c>
      <c r="O5" s="69" t="s">
        <v>97</v>
      </c>
      <c r="P5" s="70" t="s">
        <v>154</v>
      </c>
    </row>
    <row r="6" spans="1:17" s="71" customFormat="1" ht="120" x14ac:dyDescent="0.2">
      <c r="A6" s="66" t="s">
        <v>155</v>
      </c>
      <c r="B6" s="67" t="s">
        <v>65</v>
      </c>
      <c r="C6" s="67" t="s">
        <v>92</v>
      </c>
      <c r="D6" s="67" t="s">
        <v>133</v>
      </c>
      <c r="E6" s="67" t="s">
        <v>142</v>
      </c>
      <c r="F6" s="66" t="s">
        <v>98</v>
      </c>
      <c r="G6" s="66" t="s">
        <v>94</v>
      </c>
      <c r="H6" s="66" t="s">
        <v>95</v>
      </c>
      <c r="I6" s="66" t="s">
        <v>156</v>
      </c>
      <c r="J6" s="66">
        <v>1</v>
      </c>
      <c r="K6" s="68" t="s">
        <v>144</v>
      </c>
      <c r="L6" s="66" t="s">
        <v>26</v>
      </c>
      <c r="M6" s="66" t="s">
        <v>65</v>
      </c>
      <c r="N6" s="69" t="s">
        <v>157</v>
      </c>
      <c r="O6" s="69" t="s">
        <v>97</v>
      </c>
      <c r="P6" s="70" t="s">
        <v>158</v>
      </c>
    </row>
    <row r="7" spans="1:17" s="71" customFormat="1" ht="120" x14ac:dyDescent="0.2">
      <c r="A7" s="66" t="s">
        <v>159</v>
      </c>
      <c r="B7" s="67" t="s">
        <v>65</v>
      </c>
      <c r="C7" s="67" t="s">
        <v>92</v>
      </c>
      <c r="D7" s="67" t="s">
        <v>133</v>
      </c>
      <c r="E7" s="67" t="s">
        <v>142</v>
      </c>
      <c r="F7" s="66" t="s">
        <v>98</v>
      </c>
      <c r="G7" s="66" t="s">
        <v>94</v>
      </c>
      <c r="H7" s="66" t="s">
        <v>95</v>
      </c>
      <c r="I7" s="66" t="s">
        <v>152</v>
      </c>
      <c r="J7" s="66">
        <v>1</v>
      </c>
      <c r="K7" s="68" t="s">
        <v>144</v>
      </c>
      <c r="L7" s="66" t="s">
        <v>45</v>
      </c>
      <c r="M7" s="66" t="s">
        <v>65</v>
      </c>
      <c r="N7" s="69" t="s">
        <v>160</v>
      </c>
      <c r="O7" s="69" t="s">
        <v>97</v>
      </c>
      <c r="P7" s="70" t="s">
        <v>161</v>
      </c>
    </row>
    <row r="8" spans="1:17" s="71" customFormat="1" ht="120" x14ac:dyDescent="0.2">
      <c r="A8" s="66" t="s">
        <v>162</v>
      </c>
      <c r="B8" s="67" t="s">
        <v>65</v>
      </c>
      <c r="C8" s="67" t="s">
        <v>92</v>
      </c>
      <c r="D8" s="67" t="s">
        <v>133</v>
      </c>
      <c r="E8" s="67" t="s">
        <v>142</v>
      </c>
      <c r="F8" s="66" t="s">
        <v>98</v>
      </c>
      <c r="G8" s="66" t="s">
        <v>94</v>
      </c>
      <c r="H8" s="66" t="s">
        <v>95</v>
      </c>
      <c r="I8" s="66" t="s">
        <v>152</v>
      </c>
      <c r="J8" s="66">
        <v>1</v>
      </c>
      <c r="K8" s="68" t="s">
        <v>144</v>
      </c>
      <c r="L8" s="66" t="s">
        <v>38</v>
      </c>
      <c r="M8" s="66" t="s">
        <v>65</v>
      </c>
      <c r="N8" s="69" t="s">
        <v>163</v>
      </c>
      <c r="O8" s="69" t="s">
        <v>97</v>
      </c>
      <c r="P8" s="70" t="s">
        <v>164</v>
      </c>
    </row>
    <row r="9" spans="1:17" s="71" customFormat="1" ht="135" x14ac:dyDescent="0.2">
      <c r="A9" s="66" t="s">
        <v>165</v>
      </c>
      <c r="B9" s="67" t="s">
        <v>65</v>
      </c>
      <c r="C9" s="67" t="s">
        <v>92</v>
      </c>
      <c r="D9" s="67" t="s">
        <v>133</v>
      </c>
      <c r="E9" s="67" t="s">
        <v>142</v>
      </c>
      <c r="F9" s="66" t="s">
        <v>98</v>
      </c>
      <c r="G9" s="66" t="s">
        <v>94</v>
      </c>
      <c r="H9" s="66" t="s">
        <v>95</v>
      </c>
      <c r="I9" s="66" t="s">
        <v>152</v>
      </c>
      <c r="J9" s="66">
        <v>1</v>
      </c>
      <c r="K9" s="68" t="s">
        <v>144</v>
      </c>
      <c r="L9" s="66" t="s">
        <v>37</v>
      </c>
      <c r="M9" s="66" t="s">
        <v>65</v>
      </c>
      <c r="N9" s="69" t="s">
        <v>166</v>
      </c>
      <c r="O9" s="69" t="s">
        <v>97</v>
      </c>
      <c r="P9" s="70" t="s">
        <v>167</v>
      </c>
    </row>
    <row r="10" spans="1:17" s="71" customFormat="1" ht="165" x14ac:dyDescent="0.2">
      <c r="A10" s="66" t="s">
        <v>168</v>
      </c>
      <c r="B10" s="67" t="s">
        <v>65</v>
      </c>
      <c r="C10" s="67" t="s">
        <v>92</v>
      </c>
      <c r="D10" s="67" t="s">
        <v>133</v>
      </c>
      <c r="E10" s="67" t="s">
        <v>169</v>
      </c>
      <c r="F10" s="66" t="s">
        <v>22</v>
      </c>
      <c r="G10" s="66" t="s">
        <v>25</v>
      </c>
      <c r="H10" s="66" t="s">
        <v>47</v>
      </c>
      <c r="I10" s="66" t="s">
        <v>170</v>
      </c>
      <c r="J10" s="66">
        <v>1</v>
      </c>
      <c r="K10" s="68" t="s">
        <v>171</v>
      </c>
      <c r="L10" s="66" t="s">
        <v>26</v>
      </c>
      <c r="M10" s="66" t="s">
        <v>65</v>
      </c>
      <c r="N10" s="69" t="s">
        <v>172</v>
      </c>
      <c r="O10" s="69" t="s">
        <v>173</v>
      </c>
      <c r="P10" s="70" t="s">
        <v>174</v>
      </c>
    </row>
    <row r="11" spans="1:17" s="71" customFormat="1" ht="180" x14ac:dyDescent="0.2">
      <c r="A11" s="66" t="s">
        <v>175</v>
      </c>
      <c r="B11" s="67" t="s">
        <v>65</v>
      </c>
      <c r="C11" s="67" t="s">
        <v>92</v>
      </c>
      <c r="D11" s="67" t="s">
        <v>133</v>
      </c>
      <c r="E11" s="67" t="s">
        <v>169</v>
      </c>
      <c r="F11" s="66" t="s">
        <v>22</v>
      </c>
      <c r="G11" s="66" t="s">
        <v>25</v>
      </c>
      <c r="H11" s="66" t="s">
        <v>47</v>
      </c>
      <c r="I11" s="66" t="s">
        <v>170</v>
      </c>
      <c r="J11" s="66">
        <v>1</v>
      </c>
      <c r="K11" s="68" t="s">
        <v>171</v>
      </c>
      <c r="L11" s="66" t="s">
        <v>26</v>
      </c>
      <c r="M11" s="66" t="s">
        <v>65</v>
      </c>
      <c r="N11" s="69" t="s">
        <v>176</v>
      </c>
      <c r="O11" s="69" t="s">
        <v>177</v>
      </c>
      <c r="P11" s="70" t="s">
        <v>178</v>
      </c>
    </row>
    <row r="12" spans="1:17" s="71" customFormat="1" ht="225" x14ac:dyDescent="0.2">
      <c r="A12" s="66" t="s">
        <v>179</v>
      </c>
      <c r="B12" s="67" t="s">
        <v>65</v>
      </c>
      <c r="C12" s="67" t="s">
        <v>92</v>
      </c>
      <c r="D12" s="67" t="s">
        <v>133</v>
      </c>
      <c r="E12" s="67" t="s">
        <v>169</v>
      </c>
      <c r="F12" s="66" t="s">
        <v>22</v>
      </c>
      <c r="G12" s="66" t="s">
        <v>25</v>
      </c>
      <c r="H12" s="66" t="s">
        <v>47</v>
      </c>
      <c r="I12" s="66" t="s">
        <v>180</v>
      </c>
      <c r="J12" s="66">
        <v>1</v>
      </c>
      <c r="K12" s="68" t="s">
        <v>180</v>
      </c>
      <c r="L12" s="66" t="s">
        <v>26</v>
      </c>
      <c r="M12" s="66" t="s">
        <v>65</v>
      </c>
      <c r="N12" s="69" t="s">
        <v>181</v>
      </c>
      <c r="O12" s="69" t="s">
        <v>182</v>
      </c>
      <c r="P12" s="70" t="s">
        <v>183</v>
      </c>
    </row>
    <row r="13" spans="1:17" s="71" customFormat="1" ht="105" x14ac:dyDescent="0.2">
      <c r="A13" s="66" t="s">
        <v>184</v>
      </c>
      <c r="B13" s="67" t="s">
        <v>65</v>
      </c>
      <c r="C13" s="67" t="s">
        <v>92</v>
      </c>
      <c r="D13" s="67" t="s">
        <v>133</v>
      </c>
      <c r="E13" s="67" t="s">
        <v>169</v>
      </c>
      <c r="F13" s="66" t="s">
        <v>93</v>
      </c>
      <c r="G13" s="66" t="s">
        <v>25</v>
      </c>
      <c r="H13" s="66" t="s">
        <v>100</v>
      </c>
      <c r="I13" s="66" t="s">
        <v>185</v>
      </c>
      <c r="J13" s="66">
        <v>1</v>
      </c>
      <c r="K13" s="68" t="s">
        <v>186</v>
      </c>
      <c r="L13" s="66" t="s">
        <v>44</v>
      </c>
      <c r="M13" s="66" t="s">
        <v>65</v>
      </c>
      <c r="N13" s="69" t="s">
        <v>187</v>
      </c>
      <c r="O13" s="69" t="s">
        <v>188</v>
      </c>
      <c r="P13" s="70" t="s">
        <v>189</v>
      </c>
    </row>
    <row r="14" spans="1:17" s="71" customFormat="1" ht="105" x14ac:dyDescent="0.2">
      <c r="A14" s="66" t="s">
        <v>190</v>
      </c>
      <c r="B14" s="67" t="s">
        <v>65</v>
      </c>
      <c r="C14" s="67" t="s">
        <v>92</v>
      </c>
      <c r="D14" s="67" t="s">
        <v>133</v>
      </c>
      <c r="E14" s="67" t="s">
        <v>169</v>
      </c>
      <c r="F14" s="66" t="s">
        <v>93</v>
      </c>
      <c r="G14" s="66" t="s">
        <v>25</v>
      </c>
      <c r="H14" s="66" t="s">
        <v>101</v>
      </c>
      <c r="I14" s="66" t="s">
        <v>191</v>
      </c>
      <c r="J14" s="66">
        <v>1</v>
      </c>
      <c r="K14" s="68" t="s">
        <v>192</v>
      </c>
      <c r="L14" s="66" t="s">
        <v>29</v>
      </c>
      <c r="M14" s="66" t="s">
        <v>65</v>
      </c>
      <c r="N14" s="69" t="s">
        <v>193</v>
      </c>
      <c r="O14" s="69" t="s">
        <v>194</v>
      </c>
      <c r="P14" s="70" t="s">
        <v>195</v>
      </c>
    </row>
    <row r="15" spans="1:17" s="71" customFormat="1" ht="60" x14ac:dyDescent="0.2">
      <c r="A15" s="66" t="s">
        <v>196</v>
      </c>
      <c r="B15" s="67" t="s">
        <v>65</v>
      </c>
      <c r="C15" s="67" t="s">
        <v>92</v>
      </c>
      <c r="D15" s="67" t="s">
        <v>133</v>
      </c>
      <c r="E15" s="67" t="s">
        <v>169</v>
      </c>
      <c r="F15" s="66" t="s">
        <v>98</v>
      </c>
      <c r="G15" s="66" t="s">
        <v>25</v>
      </c>
      <c r="H15" s="66" t="s">
        <v>101</v>
      </c>
      <c r="I15" s="66" t="s">
        <v>191</v>
      </c>
      <c r="J15" s="66">
        <v>1</v>
      </c>
      <c r="K15" s="68" t="s">
        <v>192</v>
      </c>
      <c r="L15" s="66" t="s">
        <v>29</v>
      </c>
      <c r="M15" s="66" t="s">
        <v>65</v>
      </c>
      <c r="N15" s="69" t="s">
        <v>197</v>
      </c>
      <c r="O15" s="69" t="s">
        <v>99</v>
      </c>
      <c r="P15" s="70" t="s">
        <v>198</v>
      </c>
    </row>
    <row r="16" spans="1:17" s="71" customFormat="1" ht="75" x14ac:dyDescent="0.2">
      <c r="A16" s="66" t="s">
        <v>199</v>
      </c>
      <c r="B16" s="67" t="s">
        <v>18</v>
      </c>
      <c r="C16" s="67" t="s">
        <v>119</v>
      </c>
      <c r="D16" s="67" t="s">
        <v>133</v>
      </c>
      <c r="E16" s="67" t="s">
        <v>200</v>
      </c>
      <c r="F16" s="66" t="s">
        <v>21</v>
      </c>
      <c r="G16" s="66" t="s">
        <v>25</v>
      </c>
      <c r="H16" s="66" t="s">
        <v>47</v>
      </c>
      <c r="I16" s="66" t="s">
        <v>201</v>
      </c>
      <c r="J16" s="66">
        <v>1</v>
      </c>
      <c r="K16" s="68" t="s">
        <v>202</v>
      </c>
      <c r="L16" s="66" t="s">
        <v>26</v>
      </c>
      <c r="M16" s="66" t="s">
        <v>65</v>
      </c>
      <c r="N16" s="69" t="s">
        <v>203</v>
      </c>
      <c r="O16" s="69" t="s">
        <v>204</v>
      </c>
      <c r="P16" s="70" t="s">
        <v>205</v>
      </c>
      <c r="Q16" s="71" t="s">
        <v>781</v>
      </c>
    </row>
    <row r="17" spans="1:17" s="71" customFormat="1" ht="75" x14ac:dyDescent="0.2">
      <c r="A17" s="66" t="s">
        <v>206</v>
      </c>
      <c r="B17" s="67" t="s">
        <v>18</v>
      </c>
      <c r="C17" s="67" t="s">
        <v>119</v>
      </c>
      <c r="D17" s="67" t="s">
        <v>133</v>
      </c>
      <c r="E17" s="67" t="s">
        <v>200</v>
      </c>
      <c r="F17" s="66" t="s">
        <v>22</v>
      </c>
      <c r="G17" s="66" t="s">
        <v>25</v>
      </c>
      <c r="H17" s="66" t="s">
        <v>47</v>
      </c>
      <c r="I17" s="66" t="s">
        <v>207</v>
      </c>
      <c r="J17" s="66">
        <v>1</v>
      </c>
      <c r="K17" s="68" t="s">
        <v>208</v>
      </c>
      <c r="L17" s="66" t="s">
        <v>26</v>
      </c>
      <c r="M17" s="66" t="s">
        <v>65</v>
      </c>
      <c r="N17" s="69" t="s">
        <v>209</v>
      </c>
      <c r="O17" s="69" t="s">
        <v>210</v>
      </c>
      <c r="P17" s="70" t="s">
        <v>211</v>
      </c>
      <c r="Q17" s="71" t="s">
        <v>781</v>
      </c>
    </row>
    <row r="18" spans="1:17" s="71" customFormat="1" ht="105" x14ac:dyDescent="0.2">
      <c r="A18" s="66" t="s">
        <v>212</v>
      </c>
      <c r="B18" s="67" t="s">
        <v>18</v>
      </c>
      <c r="C18" s="67" t="s">
        <v>119</v>
      </c>
      <c r="D18" s="67" t="s">
        <v>133</v>
      </c>
      <c r="E18" s="67" t="s">
        <v>200</v>
      </c>
      <c r="F18" s="66" t="s">
        <v>213</v>
      </c>
      <c r="G18" s="66" t="s">
        <v>25</v>
      </c>
      <c r="H18" s="66" t="s">
        <v>47</v>
      </c>
      <c r="I18" s="66" t="s">
        <v>214</v>
      </c>
      <c r="J18" s="66">
        <v>1</v>
      </c>
      <c r="K18" s="68" t="s">
        <v>202</v>
      </c>
      <c r="L18" s="66" t="s">
        <v>26</v>
      </c>
      <c r="M18" s="66" t="s">
        <v>65</v>
      </c>
      <c r="N18" s="69" t="s">
        <v>215</v>
      </c>
      <c r="O18" s="69" t="s">
        <v>216</v>
      </c>
      <c r="P18" s="70" t="s">
        <v>217</v>
      </c>
      <c r="Q18" s="71" t="s">
        <v>781</v>
      </c>
    </row>
    <row r="19" spans="1:17" s="71" customFormat="1" ht="165" x14ac:dyDescent="0.2">
      <c r="A19" s="66" t="s">
        <v>218</v>
      </c>
      <c r="B19" s="67" t="s">
        <v>18</v>
      </c>
      <c r="C19" s="67" t="s">
        <v>119</v>
      </c>
      <c r="D19" s="67" t="s">
        <v>133</v>
      </c>
      <c r="E19" s="67" t="s">
        <v>120</v>
      </c>
      <c r="F19" s="66" t="s">
        <v>22</v>
      </c>
      <c r="G19" s="66" t="s">
        <v>25</v>
      </c>
      <c r="H19" s="66" t="s">
        <v>47</v>
      </c>
      <c r="I19" s="66" t="s">
        <v>219</v>
      </c>
      <c r="J19" s="66">
        <v>1</v>
      </c>
      <c r="K19" s="68" t="s">
        <v>220</v>
      </c>
      <c r="L19" s="66" t="s">
        <v>26</v>
      </c>
      <c r="M19" s="66" t="s">
        <v>65</v>
      </c>
      <c r="N19" s="69" t="s">
        <v>221</v>
      </c>
      <c r="O19" s="69" t="s">
        <v>222</v>
      </c>
      <c r="P19" s="70" t="s">
        <v>223</v>
      </c>
    </row>
    <row r="20" spans="1:17" s="71" customFormat="1" ht="75" x14ac:dyDescent="0.2">
      <c r="A20" s="66" t="s">
        <v>224</v>
      </c>
      <c r="B20" s="67" t="s">
        <v>18</v>
      </c>
      <c r="C20" s="67" t="s">
        <v>119</v>
      </c>
      <c r="D20" s="67" t="s">
        <v>133</v>
      </c>
      <c r="E20" s="67" t="s">
        <v>120</v>
      </c>
      <c r="F20" s="66" t="s">
        <v>213</v>
      </c>
      <c r="G20" s="66" t="s">
        <v>25</v>
      </c>
      <c r="H20" s="66" t="s">
        <v>47</v>
      </c>
      <c r="I20" s="66" t="s">
        <v>225</v>
      </c>
      <c r="J20" s="66">
        <v>1</v>
      </c>
      <c r="K20" s="68" t="s">
        <v>220</v>
      </c>
      <c r="L20" s="66" t="s">
        <v>26</v>
      </c>
      <c r="M20" s="66" t="s">
        <v>65</v>
      </c>
      <c r="N20" s="69" t="s">
        <v>226</v>
      </c>
      <c r="O20" s="69" t="s">
        <v>227</v>
      </c>
      <c r="P20" s="70" t="s">
        <v>228</v>
      </c>
    </row>
    <row r="21" spans="1:17" s="71" customFormat="1" ht="135" x14ac:dyDescent="0.2">
      <c r="A21" s="66" t="s">
        <v>229</v>
      </c>
      <c r="B21" s="67" t="s">
        <v>18</v>
      </c>
      <c r="C21" s="67" t="s">
        <v>119</v>
      </c>
      <c r="D21" s="67" t="s">
        <v>133</v>
      </c>
      <c r="E21" s="67" t="s">
        <v>120</v>
      </c>
      <c r="F21" s="66" t="s">
        <v>135</v>
      </c>
      <c r="G21" s="66" t="s">
        <v>25</v>
      </c>
      <c r="H21" s="66" t="s">
        <v>47</v>
      </c>
      <c r="I21" s="66" t="s">
        <v>230</v>
      </c>
      <c r="J21" s="66">
        <v>1</v>
      </c>
      <c r="K21" s="68" t="s">
        <v>220</v>
      </c>
      <c r="L21" s="66" t="s">
        <v>26</v>
      </c>
      <c r="M21" s="66" t="s">
        <v>65</v>
      </c>
      <c r="N21" s="69" t="s">
        <v>231</v>
      </c>
      <c r="O21" s="69" t="s">
        <v>232</v>
      </c>
      <c r="P21" s="70" t="s">
        <v>233</v>
      </c>
    </row>
    <row r="22" spans="1:17" s="71" customFormat="1" ht="120" x14ac:dyDescent="0.2">
      <c r="A22" s="66" t="s">
        <v>234</v>
      </c>
      <c r="B22" s="67" t="s">
        <v>18</v>
      </c>
      <c r="C22" s="67" t="s">
        <v>119</v>
      </c>
      <c r="D22" s="67" t="s">
        <v>133</v>
      </c>
      <c r="E22" s="67" t="s">
        <v>235</v>
      </c>
      <c r="F22" s="66" t="s">
        <v>21</v>
      </c>
      <c r="G22" s="66" t="s">
        <v>25</v>
      </c>
      <c r="H22" s="66" t="s">
        <v>47</v>
      </c>
      <c r="I22" s="66" t="s">
        <v>236</v>
      </c>
      <c r="J22" s="66">
        <v>1</v>
      </c>
      <c r="K22" s="68" t="s">
        <v>202</v>
      </c>
      <c r="L22" s="66" t="s">
        <v>26</v>
      </c>
      <c r="M22" s="66" t="s">
        <v>237</v>
      </c>
      <c r="N22" s="69" t="s">
        <v>238</v>
      </c>
      <c r="O22" s="69" t="s">
        <v>239</v>
      </c>
      <c r="P22" s="70" t="s">
        <v>240</v>
      </c>
    </row>
    <row r="23" spans="1:17" s="71" customFormat="1" ht="210" x14ac:dyDescent="0.2">
      <c r="A23" s="66" t="s">
        <v>241</v>
      </c>
      <c r="B23" s="67" t="s">
        <v>18</v>
      </c>
      <c r="C23" s="67" t="s">
        <v>19</v>
      </c>
      <c r="D23" s="67" t="s">
        <v>133</v>
      </c>
      <c r="E23" s="67" t="s">
        <v>242</v>
      </c>
      <c r="F23" s="66" t="s">
        <v>213</v>
      </c>
      <c r="G23" s="66" t="s">
        <v>25</v>
      </c>
      <c r="H23" s="66" t="s">
        <v>47</v>
      </c>
      <c r="I23" s="66" t="s">
        <v>243</v>
      </c>
      <c r="J23" s="66">
        <v>1</v>
      </c>
      <c r="K23" s="68" t="s">
        <v>244</v>
      </c>
      <c r="L23" s="66" t="s">
        <v>26</v>
      </c>
      <c r="M23" s="66" t="s">
        <v>65</v>
      </c>
      <c r="N23" s="69" t="s">
        <v>245</v>
      </c>
      <c r="O23" s="69" t="s">
        <v>246</v>
      </c>
      <c r="P23" s="70" t="s">
        <v>247</v>
      </c>
      <c r="Q23" s="71" t="s">
        <v>781</v>
      </c>
    </row>
    <row r="24" spans="1:17" s="71" customFormat="1" ht="210" x14ac:dyDescent="0.2">
      <c r="A24" s="72" t="s">
        <v>248</v>
      </c>
      <c r="B24" s="67" t="s">
        <v>18</v>
      </c>
      <c r="C24" s="67" t="s">
        <v>19</v>
      </c>
      <c r="D24" s="67" t="s">
        <v>133</v>
      </c>
      <c r="E24" s="67" t="s">
        <v>242</v>
      </c>
      <c r="F24" s="66" t="s">
        <v>135</v>
      </c>
      <c r="G24" s="66" t="s">
        <v>25</v>
      </c>
      <c r="H24" s="66" t="s">
        <v>47</v>
      </c>
      <c r="I24" s="66" t="s">
        <v>249</v>
      </c>
      <c r="J24" s="66">
        <v>1</v>
      </c>
      <c r="K24" s="68" t="s">
        <v>244</v>
      </c>
      <c r="L24" s="66" t="s">
        <v>26</v>
      </c>
      <c r="M24" s="66" t="s">
        <v>65</v>
      </c>
      <c r="N24" s="69" t="s">
        <v>250</v>
      </c>
      <c r="O24" s="69" t="s">
        <v>251</v>
      </c>
      <c r="P24" s="70" t="s">
        <v>252</v>
      </c>
      <c r="Q24" s="71" t="s">
        <v>781</v>
      </c>
    </row>
    <row r="25" spans="1:17" s="71" customFormat="1" ht="180" x14ac:dyDescent="0.2">
      <c r="A25" s="66" t="s">
        <v>253</v>
      </c>
      <c r="B25" s="67" t="s">
        <v>18</v>
      </c>
      <c r="C25" s="67" t="s">
        <v>19</v>
      </c>
      <c r="D25" s="67" t="s">
        <v>133</v>
      </c>
      <c r="E25" s="67" t="s">
        <v>254</v>
      </c>
      <c r="F25" s="66" t="s">
        <v>21</v>
      </c>
      <c r="G25" s="66" t="s">
        <v>25</v>
      </c>
      <c r="H25" s="66" t="s">
        <v>47</v>
      </c>
      <c r="I25" s="66" t="s">
        <v>255</v>
      </c>
      <c r="J25" s="66">
        <v>1</v>
      </c>
      <c r="K25" s="68" t="s">
        <v>256</v>
      </c>
      <c r="L25" s="66" t="s">
        <v>26</v>
      </c>
      <c r="M25" s="66" t="s">
        <v>65</v>
      </c>
      <c r="N25" s="69" t="s">
        <v>257</v>
      </c>
      <c r="O25" s="69" t="s">
        <v>258</v>
      </c>
      <c r="P25" s="70" t="s">
        <v>259</v>
      </c>
      <c r="Q25" s="71" t="s">
        <v>781</v>
      </c>
    </row>
    <row r="26" spans="1:17" s="71" customFormat="1" ht="165" x14ac:dyDescent="0.2">
      <c r="A26" s="66" t="s">
        <v>260</v>
      </c>
      <c r="B26" s="67" t="s">
        <v>18</v>
      </c>
      <c r="C26" s="67" t="s">
        <v>19</v>
      </c>
      <c r="D26" s="67" t="s">
        <v>133</v>
      </c>
      <c r="E26" s="67" t="s">
        <v>254</v>
      </c>
      <c r="F26" s="66" t="s">
        <v>21</v>
      </c>
      <c r="G26" s="66" t="s">
        <v>25</v>
      </c>
      <c r="H26" s="66" t="s">
        <v>47</v>
      </c>
      <c r="I26" s="66" t="s">
        <v>255</v>
      </c>
      <c r="J26" s="66">
        <v>1</v>
      </c>
      <c r="K26" s="68" t="s">
        <v>256</v>
      </c>
      <c r="L26" s="66" t="s">
        <v>26</v>
      </c>
      <c r="M26" s="66" t="s">
        <v>65</v>
      </c>
      <c r="N26" s="69" t="s">
        <v>261</v>
      </c>
      <c r="O26" s="69" t="s">
        <v>262</v>
      </c>
      <c r="P26" s="70" t="s">
        <v>263</v>
      </c>
      <c r="Q26" s="71" t="s">
        <v>781</v>
      </c>
    </row>
    <row r="27" spans="1:17" s="71" customFormat="1" ht="135" x14ac:dyDescent="0.2">
      <c r="A27" s="66" t="s">
        <v>264</v>
      </c>
      <c r="B27" s="67" t="s">
        <v>18</v>
      </c>
      <c r="C27" s="67" t="s">
        <v>19</v>
      </c>
      <c r="D27" s="67" t="s">
        <v>133</v>
      </c>
      <c r="E27" s="67" t="s">
        <v>265</v>
      </c>
      <c r="F27" s="66" t="s">
        <v>22</v>
      </c>
      <c r="G27" s="66" t="s">
        <v>25</v>
      </c>
      <c r="H27" s="66" t="s">
        <v>47</v>
      </c>
      <c r="I27" s="66" t="s">
        <v>266</v>
      </c>
      <c r="J27" s="66">
        <v>1</v>
      </c>
      <c r="K27" s="68" t="s">
        <v>267</v>
      </c>
      <c r="L27" s="66" t="s">
        <v>26</v>
      </c>
      <c r="M27" s="66" t="s">
        <v>65</v>
      </c>
      <c r="N27" s="69" t="s">
        <v>268</v>
      </c>
      <c r="O27" s="69" t="s">
        <v>269</v>
      </c>
      <c r="P27" s="70" t="s">
        <v>270</v>
      </c>
    </row>
    <row r="28" spans="1:17" s="71" customFormat="1" ht="180" x14ac:dyDescent="0.2">
      <c r="A28" s="66" t="s">
        <v>271</v>
      </c>
      <c r="B28" s="67" t="s">
        <v>18</v>
      </c>
      <c r="C28" s="67" t="s">
        <v>19</v>
      </c>
      <c r="D28" s="67" t="s">
        <v>133</v>
      </c>
      <c r="E28" s="67" t="s">
        <v>265</v>
      </c>
      <c r="F28" s="66" t="s">
        <v>22</v>
      </c>
      <c r="G28" s="66" t="s">
        <v>25</v>
      </c>
      <c r="H28" s="66" t="s">
        <v>47</v>
      </c>
      <c r="I28" s="66" t="s">
        <v>272</v>
      </c>
      <c r="J28" s="66">
        <v>1</v>
      </c>
      <c r="K28" s="68" t="s">
        <v>273</v>
      </c>
      <c r="L28" s="66" t="s">
        <v>45</v>
      </c>
      <c r="M28" s="66" t="s">
        <v>65</v>
      </c>
      <c r="N28" s="69" t="s">
        <v>274</v>
      </c>
      <c r="O28" s="69" t="s">
        <v>275</v>
      </c>
      <c r="P28" s="70" t="s">
        <v>276</v>
      </c>
    </row>
    <row r="29" spans="1:17" s="71" customFormat="1" ht="180" x14ac:dyDescent="0.2">
      <c r="A29" s="66" t="s">
        <v>277</v>
      </c>
      <c r="B29" s="67" t="s">
        <v>18</v>
      </c>
      <c r="C29" s="67" t="s">
        <v>19</v>
      </c>
      <c r="D29" s="67" t="s">
        <v>133</v>
      </c>
      <c r="E29" s="67" t="s">
        <v>278</v>
      </c>
      <c r="F29" s="66" t="s">
        <v>213</v>
      </c>
      <c r="G29" s="66" t="s">
        <v>25</v>
      </c>
      <c r="H29" s="66" t="s">
        <v>47</v>
      </c>
      <c r="I29" s="66" t="s">
        <v>279</v>
      </c>
      <c r="J29" s="66">
        <v>1</v>
      </c>
      <c r="K29" s="68" t="s">
        <v>244</v>
      </c>
      <c r="L29" s="66" t="s">
        <v>26</v>
      </c>
      <c r="M29" s="66" t="s">
        <v>65</v>
      </c>
      <c r="N29" s="69" t="s">
        <v>280</v>
      </c>
      <c r="O29" s="69" t="s">
        <v>281</v>
      </c>
      <c r="P29" s="70" t="s">
        <v>282</v>
      </c>
    </row>
    <row r="30" spans="1:17" s="71" customFormat="1" ht="120" x14ac:dyDescent="0.2">
      <c r="A30" s="66" t="s">
        <v>283</v>
      </c>
      <c r="B30" s="67" t="s">
        <v>18</v>
      </c>
      <c r="C30" s="67" t="s">
        <v>19</v>
      </c>
      <c r="D30" s="67" t="s">
        <v>133</v>
      </c>
      <c r="E30" s="67" t="s">
        <v>284</v>
      </c>
      <c r="F30" s="66" t="s">
        <v>285</v>
      </c>
      <c r="G30" s="66" t="s">
        <v>25</v>
      </c>
      <c r="H30" s="66" t="s">
        <v>47</v>
      </c>
      <c r="I30" s="66" t="s">
        <v>286</v>
      </c>
      <c r="J30" s="66">
        <v>1</v>
      </c>
      <c r="K30" s="68" t="s">
        <v>287</v>
      </c>
      <c r="L30" s="66" t="s">
        <v>26</v>
      </c>
      <c r="M30" s="66" t="s">
        <v>65</v>
      </c>
      <c r="N30" s="69" t="s">
        <v>288</v>
      </c>
      <c r="O30" s="69" t="s">
        <v>289</v>
      </c>
      <c r="P30" s="70" t="s">
        <v>290</v>
      </c>
    </row>
    <row r="31" spans="1:17" s="71" customFormat="1" ht="75" x14ac:dyDescent="0.2">
      <c r="A31" s="66" t="s">
        <v>291</v>
      </c>
      <c r="B31" s="67" t="s">
        <v>18</v>
      </c>
      <c r="C31" s="67" t="s">
        <v>19</v>
      </c>
      <c r="D31" s="67" t="s">
        <v>133</v>
      </c>
      <c r="E31" s="67" t="s">
        <v>284</v>
      </c>
      <c r="F31" s="66" t="s">
        <v>23</v>
      </c>
      <c r="G31" s="66" t="s">
        <v>25</v>
      </c>
      <c r="H31" s="66" t="s">
        <v>47</v>
      </c>
      <c r="I31" s="66" t="s">
        <v>292</v>
      </c>
      <c r="J31" s="66">
        <v>1</v>
      </c>
      <c r="K31" s="68" t="s">
        <v>293</v>
      </c>
      <c r="L31" s="66" t="s">
        <v>26</v>
      </c>
      <c r="M31" s="66" t="s">
        <v>65</v>
      </c>
      <c r="N31" s="69" t="s">
        <v>294</v>
      </c>
      <c r="O31" s="69" t="s">
        <v>289</v>
      </c>
      <c r="P31" s="70" t="s">
        <v>295</v>
      </c>
    </row>
    <row r="32" spans="1:17" s="71" customFormat="1" ht="90" x14ac:dyDescent="0.2">
      <c r="A32" s="66" t="s">
        <v>296</v>
      </c>
      <c r="B32" s="67" t="s">
        <v>3</v>
      </c>
      <c r="C32" s="67" t="s">
        <v>10</v>
      </c>
      <c r="D32" s="67" t="s">
        <v>133</v>
      </c>
      <c r="E32" s="67" t="s">
        <v>297</v>
      </c>
      <c r="F32" s="66" t="s">
        <v>98</v>
      </c>
      <c r="G32" s="66" t="s">
        <v>25</v>
      </c>
      <c r="H32" s="66" t="s">
        <v>100</v>
      </c>
      <c r="I32" s="66" t="s">
        <v>104</v>
      </c>
      <c r="J32" s="66">
        <v>1</v>
      </c>
      <c r="K32" s="68" t="s">
        <v>298</v>
      </c>
      <c r="L32" s="66" t="s">
        <v>40</v>
      </c>
      <c r="M32" s="66" t="s">
        <v>65</v>
      </c>
      <c r="N32" s="69" t="s">
        <v>299</v>
      </c>
      <c r="O32" s="69" t="s">
        <v>300</v>
      </c>
      <c r="P32" s="70" t="s">
        <v>301</v>
      </c>
      <c r="Q32" s="71" t="s">
        <v>781</v>
      </c>
    </row>
    <row r="33" spans="1:17" s="71" customFormat="1" ht="105" x14ac:dyDescent="0.2">
      <c r="A33" s="66" t="s">
        <v>302</v>
      </c>
      <c r="B33" s="67" t="s">
        <v>3</v>
      </c>
      <c r="C33" s="67" t="s">
        <v>10</v>
      </c>
      <c r="D33" s="67" t="s">
        <v>133</v>
      </c>
      <c r="E33" s="67" t="s">
        <v>297</v>
      </c>
      <c r="F33" s="66" t="s">
        <v>98</v>
      </c>
      <c r="G33" s="66" t="s">
        <v>94</v>
      </c>
      <c r="H33" s="66" t="s">
        <v>95</v>
      </c>
      <c r="I33" s="66" t="s">
        <v>64</v>
      </c>
      <c r="J33" s="66">
        <v>1</v>
      </c>
      <c r="K33" s="68" t="s">
        <v>303</v>
      </c>
      <c r="L33" s="66" t="s">
        <v>30</v>
      </c>
      <c r="M33" s="66" t="s">
        <v>65</v>
      </c>
      <c r="N33" s="69" t="s">
        <v>105</v>
      </c>
      <c r="O33" s="69" t="s">
        <v>300</v>
      </c>
      <c r="P33" s="70" t="s">
        <v>304</v>
      </c>
      <c r="Q33" s="71" t="s">
        <v>781</v>
      </c>
    </row>
    <row r="34" spans="1:17" s="71" customFormat="1" ht="75" x14ac:dyDescent="0.2">
      <c r="A34" s="66" t="s">
        <v>305</v>
      </c>
      <c r="B34" s="67" t="s">
        <v>3</v>
      </c>
      <c r="C34" s="67" t="s">
        <v>10</v>
      </c>
      <c r="D34" s="67" t="s">
        <v>133</v>
      </c>
      <c r="E34" s="67" t="s">
        <v>297</v>
      </c>
      <c r="F34" s="66" t="s">
        <v>93</v>
      </c>
      <c r="G34" s="66" t="s">
        <v>25</v>
      </c>
      <c r="H34" s="66" t="s">
        <v>100</v>
      </c>
      <c r="I34" s="66" t="s">
        <v>104</v>
      </c>
      <c r="J34" s="66">
        <v>1</v>
      </c>
      <c r="K34" s="68" t="s">
        <v>298</v>
      </c>
      <c r="L34" s="66" t="s">
        <v>43</v>
      </c>
      <c r="M34" s="66" t="s">
        <v>65</v>
      </c>
      <c r="N34" s="69" t="s">
        <v>306</v>
      </c>
      <c r="O34" s="69" t="s">
        <v>300</v>
      </c>
      <c r="P34" s="70" t="s">
        <v>301</v>
      </c>
      <c r="Q34" s="71" t="s">
        <v>781</v>
      </c>
    </row>
    <row r="35" spans="1:17" s="71" customFormat="1" ht="75" x14ac:dyDescent="0.2">
      <c r="A35" s="66" t="s">
        <v>307</v>
      </c>
      <c r="B35" s="67" t="s">
        <v>3</v>
      </c>
      <c r="C35" s="67" t="s">
        <v>10</v>
      </c>
      <c r="D35" s="67" t="s">
        <v>133</v>
      </c>
      <c r="E35" s="67" t="s">
        <v>297</v>
      </c>
      <c r="F35" s="66" t="s">
        <v>93</v>
      </c>
      <c r="G35" s="66" t="s">
        <v>25</v>
      </c>
      <c r="H35" s="66" t="s">
        <v>100</v>
      </c>
      <c r="I35" s="66" t="s">
        <v>104</v>
      </c>
      <c r="J35" s="66">
        <v>1</v>
      </c>
      <c r="K35" s="68" t="s">
        <v>298</v>
      </c>
      <c r="L35" s="66" t="s">
        <v>45</v>
      </c>
      <c r="M35" s="66" t="s">
        <v>65</v>
      </c>
      <c r="N35" s="69" t="s">
        <v>306</v>
      </c>
      <c r="O35" s="69" t="s">
        <v>300</v>
      </c>
      <c r="P35" s="70" t="s">
        <v>301</v>
      </c>
      <c r="Q35" s="71" t="s">
        <v>781</v>
      </c>
    </row>
    <row r="36" spans="1:17" s="71" customFormat="1" ht="120" x14ac:dyDescent="0.2">
      <c r="A36" s="66" t="s">
        <v>308</v>
      </c>
      <c r="B36" s="67" t="s">
        <v>3</v>
      </c>
      <c r="C36" s="67" t="s">
        <v>10</v>
      </c>
      <c r="D36" s="67" t="s">
        <v>133</v>
      </c>
      <c r="E36" s="67" t="s">
        <v>297</v>
      </c>
      <c r="F36" s="66" t="s">
        <v>22</v>
      </c>
      <c r="G36" s="66" t="s">
        <v>25</v>
      </c>
      <c r="H36" s="66" t="s">
        <v>47</v>
      </c>
      <c r="I36" s="66" t="s">
        <v>64</v>
      </c>
      <c r="J36" s="66">
        <v>1</v>
      </c>
      <c r="K36" s="68" t="s">
        <v>303</v>
      </c>
      <c r="L36" s="66" t="s">
        <v>34</v>
      </c>
      <c r="M36" s="66" t="s">
        <v>65</v>
      </c>
      <c r="N36" s="69" t="s">
        <v>309</v>
      </c>
      <c r="O36" s="69" t="s">
        <v>310</v>
      </c>
      <c r="P36" s="70" t="s">
        <v>311</v>
      </c>
      <c r="Q36" s="71" t="s">
        <v>781</v>
      </c>
    </row>
    <row r="37" spans="1:17" s="71" customFormat="1" ht="135" x14ac:dyDescent="0.2">
      <c r="A37" s="66" t="s">
        <v>312</v>
      </c>
      <c r="B37" s="67" t="s">
        <v>3</v>
      </c>
      <c r="C37" s="67" t="s">
        <v>10</v>
      </c>
      <c r="D37" s="67" t="s">
        <v>133</v>
      </c>
      <c r="E37" s="67" t="s">
        <v>297</v>
      </c>
      <c r="F37" s="66" t="s">
        <v>93</v>
      </c>
      <c r="G37" s="66" t="s">
        <v>25</v>
      </c>
      <c r="H37" s="66" t="s">
        <v>100</v>
      </c>
      <c r="I37" s="66" t="s">
        <v>64</v>
      </c>
      <c r="J37" s="66">
        <v>1</v>
      </c>
      <c r="K37" s="68" t="s">
        <v>303</v>
      </c>
      <c r="L37" s="66" t="s">
        <v>31</v>
      </c>
      <c r="M37" s="66" t="s">
        <v>65</v>
      </c>
      <c r="N37" s="69" t="s">
        <v>313</v>
      </c>
      <c r="O37" s="69" t="s">
        <v>300</v>
      </c>
      <c r="P37" s="70" t="s">
        <v>314</v>
      </c>
      <c r="Q37" s="71" t="s">
        <v>781</v>
      </c>
    </row>
    <row r="38" spans="1:17" s="71" customFormat="1" ht="75" x14ac:dyDescent="0.2">
      <c r="A38" s="66" t="s">
        <v>315</v>
      </c>
      <c r="B38" s="67" t="s">
        <v>3</v>
      </c>
      <c r="C38" s="67" t="s">
        <v>10</v>
      </c>
      <c r="D38" s="67" t="s">
        <v>133</v>
      </c>
      <c r="E38" s="67" t="s">
        <v>297</v>
      </c>
      <c r="F38" s="66" t="s">
        <v>20</v>
      </c>
      <c r="G38" s="66" t="s">
        <v>25</v>
      </c>
      <c r="H38" s="66" t="s">
        <v>47</v>
      </c>
      <c r="I38" s="66" t="s">
        <v>64</v>
      </c>
      <c r="J38" s="66">
        <v>1</v>
      </c>
      <c r="K38" s="68" t="s">
        <v>303</v>
      </c>
      <c r="L38" s="66" t="s">
        <v>44</v>
      </c>
      <c r="M38" s="66" t="s">
        <v>65</v>
      </c>
      <c r="N38" s="69" t="s">
        <v>316</v>
      </c>
      <c r="O38" s="69" t="s">
        <v>139</v>
      </c>
      <c r="P38" s="70" t="s">
        <v>317</v>
      </c>
      <c r="Q38" s="71" t="s">
        <v>781</v>
      </c>
    </row>
    <row r="39" spans="1:17" s="71" customFormat="1" ht="105" x14ac:dyDescent="0.2">
      <c r="A39" s="66" t="s">
        <v>318</v>
      </c>
      <c r="B39" s="67" t="s">
        <v>3</v>
      </c>
      <c r="C39" s="67" t="s">
        <v>10</v>
      </c>
      <c r="D39" s="67" t="s">
        <v>133</v>
      </c>
      <c r="E39" s="67" t="s">
        <v>297</v>
      </c>
      <c r="F39" s="66" t="s">
        <v>20</v>
      </c>
      <c r="G39" s="66" t="s">
        <v>25</v>
      </c>
      <c r="H39" s="66" t="s">
        <v>47</v>
      </c>
      <c r="I39" s="66" t="s">
        <v>319</v>
      </c>
      <c r="J39" s="66">
        <v>1</v>
      </c>
      <c r="K39" s="68" t="s">
        <v>320</v>
      </c>
      <c r="L39" s="66" t="s">
        <v>26</v>
      </c>
      <c r="M39" s="66" t="s">
        <v>65</v>
      </c>
      <c r="N39" s="69" t="s">
        <v>321</v>
      </c>
      <c r="O39" s="69" t="s">
        <v>322</v>
      </c>
      <c r="P39" s="70" t="s">
        <v>323</v>
      </c>
      <c r="Q39" s="71" t="s">
        <v>781</v>
      </c>
    </row>
    <row r="40" spans="1:17" s="71" customFormat="1" ht="120" x14ac:dyDescent="0.2">
      <c r="A40" s="66" t="s">
        <v>324</v>
      </c>
      <c r="B40" s="67" t="s">
        <v>3</v>
      </c>
      <c r="C40" s="67" t="s">
        <v>10</v>
      </c>
      <c r="D40" s="67" t="s">
        <v>133</v>
      </c>
      <c r="E40" s="67" t="s">
        <v>297</v>
      </c>
      <c r="F40" s="66" t="s">
        <v>21</v>
      </c>
      <c r="G40" s="66" t="s">
        <v>25</v>
      </c>
      <c r="H40" s="66" t="s">
        <v>47</v>
      </c>
      <c r="I40" s="66" t="s">
        <v>64</v>
      </c>
      <c r="J40" s="66">
        <v>1</v>
      </c>
      <c r="K40" s="68" t="s">
        <v>303</v>
      </c>
      <c r="L40" s="66" t="s">
        <v>30</v>
      </c>
      <c r="M40" s="66" t="s">
        <v>65</v>
      </c>
      <c r="N40" s="69" t="s">
        <v>309</v>
      </c>
      <c r="O40" s="69" t="s">
        <v>325</v>
      </c>
      <c r="P40" s="70" t="s">
        <v>311</v>
      </c>
      <c r="Q40" s="71" t="s">
        <v>781</v>
      </c>
    </row>
    <row r="41" spans="1:17" s="71" customFormat="1" ht="90" x14ac:dyDescent="0.2">
      <c r="A41" s="66" t="s">
        <v>326</v>
      </c>
      <c r="B41" s="67" t="s">
        <v>3</v>
      </c>
      <c r="C41" s="67" t="s">
        <v>10</v>
      </c>
      <c r="D41" s="67" t="s">
        <v>133</v>
      </c>
      <c r="E41" s="67" t="s">
        <v>327</v>
      </c>
      <c r="F41" s="66" t="s">
        <v>21</v>
      </c>
      <c r="G41" s="66" t="s">
        <v>25</v>
      </c>
      <c r="H41" s="66" t="s">
        <v>47</v>
      </c>
      <c r="I41" s="66" t="s">
        <v>328</v>
      </c>
      <c r="J41" s="66">
        <v>1</v>
      </c>
      <c r="K41" s="68" t="s">
        <v>298</v>
      </c>
      <c r="L41" s="66" t="s">
        <v>33</v>
      </c>
      <c r="M41" s="66" t="s">
        <v>65</v>
      </c>
      <c r="N41" s="69" t="s">
        <v>329</v>
      </c>
      <c r="O41" s="69" t="s">
        <v>330</v>
      </c>
      <c r="P41" s="70" t="s">
        <v>331</v>
      </c>
    </row>
    <row r="42" spans="1:17" s="71" customFormat="1" ht="90" x14ac:dyDescent="0.2">
      <c r="A42" s="66" t="s">
        <v>332</v>
      </c>
      <c r="B42" s="67" t="s">
        <v>3</v>
      </c>
      <c r="C42" s="67" t="s">
        <v>10</v>
      </c>
      <c r="D42" s="67" t="s">
        <v>133</v>
      </c>
      <c r="E42" s="67" t="s">
        <v>327</v>
      </c>
      <c r="F42" s="66" t="s">
        <v>20</v>
      </c>
      <c r="G42" s="66" t="s">
        <v>25</v>
      </c>
      <c r="H42" s="66" t="s">
        <v>47</v>
      </c>
      <c r="I42" s="66" t="s">
        <v>333</v>
      </c>
      <c r="J42" s="66">
        <v>1</v>
      </c>
      <c r="K42" s="68" t="s">
        <v>298</v>
      </c>
      <c r="L42" s="66" t="s">
        <v>26</v>
      </c>
      <c r="M42" s="66" t="s">
        <v>65</v>
      </c>
      <c r="N42" s="69" t="s">
        <v>334</v>
      </c>
      <c r="O42" s="69" t="s">
        <v>335</v>
      </c>
      <c r="P42" s="70" t="s">
        <v>336</v>
      </c>
    </row>
    <row r="43" spans="1:17" s="71" customFormat="1" ht="135" x14ac:dyDescent="0.2">
      <c r="A43" s="66" t="s">
        <v>337</v>
      </c>
      <c r="B43" s="67" t="s">
        <v>3</v>
      </c>
      <c r="C43" s="67" t="s">
        <v>10</v>
      </c>
      <c r="D43" s="67" t="s">
        <v>133</v>
      </c>
      <c r="E43" s="67" t="s">
        <v>327</v>
      </c>
      <c r="F43" s="66" t="s">
        <v>20</v>
      </c>
      <c r="G43" s="66" t="s">
        <v>25</v>
      </c>
      <c r="H43" s="66" t="s">
        <v>47</v>
      </c>
      <c r="I43" s="66" t="s">
        <v>338</v>
      </c>
      <c r="J43" s="66">
        <v>1</v>
      </c>
      <c r="K43" s="68" t="s">
        <v>298</v>
      </c>
      <c r="L43" s="66" t="s">
        <v>26</v>
      </c>
      <c r="M43" s="66" t="s">
        <v>65</v>
      </c>
      <c r="N43" s="69" t="s">
        <v>339</v>
      </c>
      <c r="O43" s="69" t="s">
        <v>340</v>
      </c>
      <c r="P43" s="70" t="s">
        <v>341</v>
      </c>
    </row>
    <row r="44" spans="1:17" s="71" customFormat="1" ht="90" x14ac:dyDescent="0.2">
      <c r="A44" s="66" t="s">
        <v>342</v>
      </c>
      <c r="B44" s="67" t="s">
        <v>3</v>
      </c>
      <c r="C44" s="67" t="s">
        <v>10</v>
      </c>
      <c r="D44" s="67" t="s">
        <v>133</v>
      </c>
      <c r="E44" s="67" t="s">
        <v>327</v>
      </c>
      <c r="F44" s="66" t="s">
        <v>23</v>
      </c>
      <c r="G44" s="66" t="s">
        <v>25</v>
      </c>
      <c r="H44" s="66" t="s">
        <v>47</v>
      </c>
      <c r="I44" s="66" t="s">
        <v>343</v>
      </c>
      <c r="J44" s="66">
        <v>1</v>
      </c>
      <c r="K44" s="68" t="s">
        <v>298</v>
      </c>
      <c r="L44" s="66" t="s">
        <v>46</v>
      </c>
      <c r="M44" s="66" t="s">
        <v>237</v>
      </c>
      <c r="N44" s="69" t="s">
        <v>344</v>
      </c>
      <c r="O44" s="69" t="s">
        <v>345</v>
      </c>
      <c r="P44" s="70" t="s">
        <v>346</v>
      </c>
    </row>
    <row r="45" spans="1:17" s="71" customFormat="1" ht="60" x14ac:dyDescent="0.2">
      <c r="A45" s="66" t="s">
        <v>347</v>
      </c>
      <c r="B45" s="67" t="s">
        <v>3</v>
      </c>
      <c r="C45" s="67" t="s">
        <v>10</v>
      </c>
      <c r="D45" s="67" t="s">
        <v>133</v>
      </c>
      <c r="E45" s="67" t="s">
        <v>327</v>
      </c>
      <c r="F45" s="66" t="s">
        <v>23</v>
      </c>
      <c r="G45" s="66" t="s">
        <v>25</v>
      </c>
      <c r="H45" s="66" t="s">
        <v>47</v>
      </c>
      <c r="I45" s="66" t="s">
        <v>348</v>
      </c>
      <c r="J45" s="66">
        <v>1</v>
      </c>
      <c r="K45" s="68" t="s">
        <v>298</v>
      </c>
      <c r="L45" s="66" t="s">
        <v>26</v>
      </c>
      <c r="M45" s="66" t="s">
        <v>65</v>
      </c>
      <c r="N45" s="69" t="s">
        <v>349</v>
      </c>
      <c r="O45" s="69" t="s">
        <v>350</v>
      </c>
      <c r="P45" s="70" t="s">
        <v>351</v>
      </c>
    </row>
    <row r="46" spans="1:17" s="71" customFormat="1" ht="60" x14ac:dyDescent="0.2">
      <c r="A46" s="66" t="s">
        <v>352</v>
      </c>
      <c r="B46" s="67" t="s">
        <v>3</v>
      </c>
      <c r="C46" s="67" t="s">
        <v>10</v>
      </c>
      <c r="D46" s="67" t="s">
        <v>133</v>
      </c>
      <c r="E46" s="67" t="s">
        <v>353</v>
      </c>
      <c r="F46" s="66" t="s">
        <v>23</v>
      </c>
      <c r="G46" s="66" t="s">
        <v>25</v>
      </c>
      <c r="H46" s="66" t="s">
        <v>47</v>
      </c>
      <c r="I46" s="66" t="s">
        <v>354</v>
      </c>
      <c r="J46" s="66">
        <v>1</v>
      </c>
      <c r="K46" s="68" t="s">
        <v>355</v>
      </c>
      <c r="L46" s="66" t="s">
        <v>44</v>
      </c>
      <c r="M46" s="66" t="s">
        <v>65</v>
      </c>
      <c r="N46" s="69" t="s">
        <v>356</v>
      </c>
      <c r="O46" s="69" t="s">
        <v>357</v>
      </c>
      <c r="P46" s="70" t="s">
        <v>358</v>
      </c>
    </row>
    <row r="47" spans="1:17" s="71" customFormat="1" ht="75" x14ac:dyDescent="0.2">
      <c r="A47" s="66" t="s">
        <v>359</v>
      </c>
      <c r="B47" s="67" t="s">
        <v>3</v>
      </c>
      <c r="C47" s="67" t="s">
        <v>10</v>
      </c>
      <c r="D47" s="67" t="s">
        <v>133</v>
      </c>
      <c r="E47" s="67" t="s">
        <v>353</v>
      </c>
      <c r="F47" s="66" t="s">
        <v>285</v>
      </c>
      <c r="G47" s="66" t="s">
        <v>25</v>
      </c>
      <c r="H47" s="66" t="s">
        <v>47</v>
      </c>
      <c r="I47" s="66" t="s">
        <v>360</v>
      </c>
      <c r="J47" s="66">
        <v>1</v>
      </c>
      <c r="K47" s="68" t="s">
        <v>361</v>
      </c>
      <c r="L47" s="66" t="s">
        <v>30</v>
      </c>
      <c r="M47" s="66" t="s">
        <v>65</v>
      </c>
      <c r="N47" s="69" t="s">
        <v>362</v>
      </c>
      <c r="O47" s="69" t="s">
        <v>363</v>
      </c>
      <c r="P47" s="70" t="s">
        <v>364</v>
      </c>
    </row>
    <row r="48" spans="1:17" s="71" customFormat="1" ht="135" x14ac:dyDescent="0.2">
      <c r="A48" s="66" t="s">
        <v>365</v>
      </c>
      <c r="B48" s="67" t="s">
        <v>3</v>
      </c>
      <c r="C48" s="67" t="s">
        <v>10</v>
      </c>
      <c r="D48" s="67" t="s">
        <v>133</v>
      </c>
      <c r="E48" s="67" t="s">
        <v>353</v>
      </c>
      <c r="F48" s="66" t="s">
        <v>98</v>
      </c>
      <c r="G48" s="66" t="s">
        <v>25</v>
      </c>
      <c r="H48" s="66" t="s">
        <v>100</v>
      </c>
      <c r="I48" s="66" t="s">
        <v>103</v>
      </c>
      <c r="J48" s="66">
        <v>1</v>
      </c>
      <c r="K48" s="68" t="s">
        <v>298</v>
      </c>
      <c r="L48" s="66" t="s">
        <v>44</v>
      </c>
      <c r="M48" s="66" t="s">
        <v>65</v>
      </c>
      <c r="N48" s="69" t="s">
        <v>366</v>
      </c>
      <c r="O48" s="69" t="s">
        <v>300</v>
      </c>
      <c r="P48" s="70" t="s">
        <v>367</v>
      </c>
    </row>
    <row r="49" spans="1:17" s="71" customFormat="1" ht="60" x14ac:dyDescent="0.2">
      <c r="A49" s="66" t="s">
        <v>368</v>
      </c>
      <c r="B49" s="67" t="s">
        <v>3</v>
      </c>
      <c r="C49" s="67" t="s">
        <v>10</v>
      </c>
      <c r="D49" s="67" t="s">
        <v>133</v>
      </c>
      <c r="E49" s="67" t="s">
        <v>353</v>
      </c>
      <c r="F49" s="66" t="s">
        <v>22</v>
      </c>
      <c r="G49" s="66" t="s">
        <v>25</v>
      </c>
      <c r="H49" s="66" t="s">
        <v>47</v>
      </c>
      <c r="I49" s="66" t="s">
        <v>369</v>
      </c>
      <c r="J49" s="66">
        <v>1</v>
      </c>
      <c r="K49" s="68" t="s">
        <v>355</v>
      </c>
      <c r="L49" s="66" t="s">
        <v>370</v>
      </c>
      <c r="M49" s="66" t="s">
        <v>65</v>
      </c>
      <c r="N49" s="69" t="s">
        <v>371</v>
      </c>
      <c r="O49" s="69" t="s">
        <v>372</v>
      </c>
      <c r="P49" s="70" t="s">
        <v>373</v>
      </c>
    </row>
    <row r="50" spans="1:17" s="71" customFormat="1" ht="105" x14ac:dyDescent="0.2">
      <c r="A50" s="66" t="s">
        <v>374</v>
      </c>
      <c r="B50" s="67" t="s">
        <v>3</v>
      </c>
      <c r="C50" s="67" t="s">
        <v>10</v>
      </c>
      <c r="D50" s="67" t="s">
        <v>133</v>
      </c>
      <c r="E50" s="67" t="s">
        <v>353</v>
      </c>
      <c r="F50" s="66" t="s">
        <v>21</v>
      </c>
      <c r="G50" s="66" t="s">
        <v>25</v>
      </c>
      <c r="H50" s="66" t="s">
        <v>47</v>
      </c>
      <c r="I50" s="66" t="s">
        <v>369</v>
      </c>
      <c r="J50" s="66">
        <v>1</v>
      </c>
      <c r="K50" s="68" t="s">
        <v>355</v>
      </c>
      <c r="L50" s="66" t="s">
        <v>29</v>
      </c>
      <c r="M50" s="66" t="s">
        <v>65</v>
      </c>
      <c r="N50" s="69" t="s">
        <v>371</v>
      </c>
      <c r="O50" s="69" t="s">
        <v>375</v>
      </c>
      <c r="P50" s="70" t="s">
        <v>376</v>
      </c>
    </row>
    <row r="51" spans="1:17" s="71" customFormat="1" ht="60" x14ac:dyDescent="0.2">
      <c r="A51" s="66" t="s">
        <v>377</v>
      </c>
      <c r="B51" s="67" t="s">
        <v>3</v>
      </c>
      <c r="C51" s="67" t="s">
        <v>10</v>
      </c>
      <c r="D51" s="67" t="s">
        <v>133</v>
      </c>
      <c r="E51" s="67" t="s">
        <v>353</v>
      </c>
      <c r="F51" s="66" t="s">
        <v>21</v>
      </c>
      <c r="G51" s="66" t="s">
        <v>25</v>
      </c>
      <c r="H51" s="66" t="s">
        <v>47</v>
      </c>
      <c r="I51" s="66" t="s">
        <v>369</v>
      </c>
      <c r="J51" s="66">
        <v>1</v>
      </c>
      <c r="K51" s="68" t="s">
        <v>355</v>
      </c>
      <c r="L51" s="66" t="s">
        <v>29</v>
      </c>
      <c r="M51" s="66" t="s">
        <v>65</v>
      </c>
      <c r="N51" s="69" t="s">
        <v>371</v>
      </c>
      <c r="O51" s="69" t="s">
        <v>378</v>
      </c>
      <c r="P51" s="70" t="s">
        <v>376</v>
      </c>
    </row>
    <row r="52" spans="1:17" s="71" customFormat="1" ht="60" x14ac:dyDescent="0.2">
      <c r="A52" s="66" t="s">
        <v>379</v>
      </c>
      <c r="B52" s="67" t="s">
        <v>3</v>
      </c>
      <c r="C52" s="67" t="s">
        <v>10</v>
      </c>
      <c r="D52" s="67" t="s">
        <v>133</v>
      </c>
      <c r="E52" s="67" t="s">
        <v>353</v>
      </c>
      <c r="F52" s="66" t="s">
        <v>22</v>
      </c>
      <c r="G52" s="66" t="s">
        <v>25</v>
      </c>
      <c r="H52" s="66" t="s">
        <v>47</v>
      </c>
      <c r="I52" s="66" t="s">
        <v>369</v>
      </c>
      <c r="J52" s="66">
        <v>1</v>
      </c>
      <c r="K52" s="68" t="s">
        <v>355</v>
      </c>
      <c r="L52" s="66" t="s">
        <v>370</v>
      </c>
      <c r="M52" s="66" t="s">
        <v>65</v>
      </c>
      <c r="N52" s="69" t="s">
        <v>371</v>
      </c>
      <c r="O52" s="69" t="s">
        <v>380</v>
      </c>
      <c r="P52" s="70" t="s">
        <v>373</v>
      </c>
    </row>
    <row r="53" spans="1:17" s="71" customFormat="1" ht="75" x14ac:dyDescent="0.2">
      <c r="A53" s="66" t="s">
        <v>381</v>
      </c>
      <c r="B53" s="67" t="s">
        <v>3</v>
      </c>
      <c r="C53" s="67" t="s">
        <v>10</v>
      </c>
      <c r="D53" s="67" t="s">
        <v>133</v>
      </c>
      <c r="E53" s="67" t="s">
        <v>353</v>
      </c>
      <c r="F53" s="66" t="s">
        <v>285</v>
      </c>
      <c r="G53" s="66" t="s">
        <v>25</v>
      </c>
      <c r="H53" s="66" t="s">
        <v>47</v>
      </c>
      <c r="I53" s="66" t="s">
        <v>360</v>
      </c>
      <c r="J53" s="66">
        <v>1</v>
      </c>
      <c r="K53" s="68" t="s">
        <v>361</v>
      </c>
      <c r="L53" s="66" t="s">
        <v>42</v>
      </c>
      <c r="M53" s="66" t="s">
        <v>65</v>
      </c>
      <c r="N53" s="69" t="s">
        <v>362</v>
      </c>
      <c r="O53" s="69" t="s">
        <v>382</v>
      </c>
      <c r="P53" s="70" t="s">
        <v>383</v>
      </c>
    </row>
    <row r="54" spans="1:17" s="71" customFormat="1" ht="90" x14ac:dyDescent="0.2">
      <c r="A54" s="66" t="s">
        <v>384</v>
      </c>
      <c r="B54" s="67" t="s">
        <v>3</v>
      </c>
      <c r="C54" s="67" t="s">
        <v>10</v>
      </c>
      <c r="D54" s="67" t="s">
        <v>133</v>
      </c>
      <c r="E54" s="67" t="s">
        <v>353</v>
      </c>
      <c r="F54" s="66" t="s">
        <v>98</v>
      </c>
      <c r="G54" s="66" t="s">
        <v>25</v>
      </c>
      <c r="H54" s="66" t="s">
        <v>100</v>
      </c>
      <c r="I54" s="66" t="s">
        <v>103</v>
      </c>
      <c r="J54" s="66">
        <v>1</v>
      </c>
      <c r="K54" s="68" t="s">
        <v>298</v>
      </c>
      <c r="L54" s="66" t="s">
        <v>385</v>
      </c>
      <c r="M54" s="66" t="s">
        <v>65</v>
      </c>
      <c r="N54" s="69" t="s">
        <v>386</v>
      </c>
      <c r="O54" s="69" t="s">
        <v>300</v>
      </c>
      <c r="P54" s="70" t="s">
        <v>387</v>
      </c>
    </row>
    <row r="55" spans="1:17" s="71" customFormat="1" ht="75" x14ac:dyDescent="0.2">
      <c r="A55" s="66" t="s">
        <v>388</v>
      </c>
      <c r="B55" s="67" t="s">
        <v>3</v>
      </c>
      <c r="C55" s="67" t="s">
        <v>10</v>
      </c>
      <c r="D55" s="67" t="s">
        <v>133</v>
      </c>
      <c r="E55" s="67" t="s">
        <v>353</v>
      </c>
      <c r="F55" s="66" t="s">
        <v>93</v>
      </c>
      <c r="G55" s="66" t="s">
        <v>25</v>
      </c>
      <c r="H55" s="66" t="s">
        <v>100</v>
      </c>
      <c r="I55" s="66" t="s">
        <v>103</v>
      </c>
      <c r="J55" s="66">
        <v>1</v>
      </c>
      <c r="K55" s="68" t="s">
        <v>298</v>
      </c>
      <c r="L55" s="66" t="s">
        <v>29</v>
      </c>
      <c r="M55" s="66" t="s">
        <v>65</v>
      </c>
      <c r="N55" s="69" t="s">
        <v>389</v>
      </c>
      <c r="O55" s="69" t="s">
        <v>300</v>
      </c>
      <c r="P55" s="70" t="s">
        <v>390</v>
      </c>
    </row>
    <row r="56" spans="1:17" s="71" customFormat="1" ht="75" x14ac:dyDescent="0.2">
      <c r="A56" s="66" t="s">
        <v>391</v>
      </c>
      <c r="B56" s="67" t="s">
        <v>3</v>
      </c>
      <c r="C56" s="67" t="s">
        <v>10</v>
      </c>
      <c r="D56" s="67" t="s">
        <v>133</v>
      </c>
      <c r="E56" s="67" t="s">
        <v>12</v>
      </c>
      <c r="F56" s="66" t="s">
        <v>20</v>
      </c>
      <c r="G56" s="66" t="s">
        <v>25</v>
      </c>
      <c r="H56" s="66" t="s">
        <v>47</v>
      </c>
      <c r="I56" s="66" t="s">
        <v>392</v>
      </c>
      <c r="J56" s="66">
        <v>1</v>
      </c>
      <c r="K56" s="68" t="s">
        <v>393</v>
      </c>
      <c r="L56" s="66" t="s">
        <v>44</v>
      </c>
      <c r="M56" s="66" t="s">
        <v>65</v>
      </c>
      <c r="N56" s="69" t="s">
        <v>394</v>
      </c>
      <c r="O56" s="69" t="s">
        <v>395</v>
      </c>
      <c r="P56" s="70" t="s">
        <v>396</v>
      </c>
    </row>
    <row r="57" spans="1:17" s="71" customFormat="1" ht="75" x14ac:dyDescent="0.2">
      <c r="A57" s="66" t="s">
        <v>397</v>
      </c>
      <c r="B57" s="67" t="s">
        <v>3</v>
      </c>
      <c r="C57" s="67" t="s">
        <v>10</v>
      </c>
      <c r="D57" s="67" t="s">
        <v>133</v>
      </c>
      <c r="E57" s="67" t="s">
        <v>12</v>
      </c>
      <c r="F57" s="66" t="s">
        <v>285</v>
      </c>
      <c r="G57" s="66" t="s">
        <v>25</v>
      </c>
      <c r="H57" s="66" t="s">
        <v>47</v>
      </c>
      <c r="I57" s="66" t="s">
        <v>360</v>
      </c>
      <c r="J57" s="66">
        <v>1</v>
      </c>
      <c r="K57" s="68" t="s">
        <v>361</v>
      </c>
      <c r="L57" s="66" t="s">
        <v>370</v>
      </c>
      <c r="M57" s="66" t="s">
        <v>65</v>
      </c>
      <c r="N57" s="69" t="s">
        <v>362</v>
      </c>
      <c r="O57" s="69" t="s">
        <v>363</v>
      </c>
      <c r="P57" s="70" t="s">
        <v>398</v>
      </c>
    </row>
    <row r="58" spans="1:17" s="71" customFormat="1" ht="105" x14ac:dyDescent="0.2">
      <c r="A58" s="66" t="s">
        <v>399</v>
      </c>
      <c r="B58" s="67" t="s">
        <v>3</v>
      </c>
      <c r="C58" s="67" t="s">
        <v>10</v>
      </c>
      <c r="D58" s="67" t="s">
        <v>133</v>
      </c>
      <c r="E58" s="67" t="s">
        <v>11</v>
      </c>
      <c r="F58" s="66" t="s">
        <v>22</v>
      </c>
      <c r="G58" s="66" t="s">
        <v>25</v>
      </c>
      <c r="H58" s="66" t="s">
        <v>47</v>
      </c>
      <c r="I58" s="66" t="s">
        <v>400</v>
      </c>
      <c r="J58" s="66">
        <v>1</v>
      </c>
      <c r="K58" s="68" t="s">
        <v>298</v>
      </c>
      <c r="L58" s="66" t="s">
        <v>40</v>
      </c>
      <c r="M58" s="66" t="s">
        <v>65</v>
      </c>
      <c r="N58" s="69" t="s">
        <v>401</v>
      </c>
      <c r="O58" s="69" t="s">
        <v>402</v>
      </c>
      <c r="P58" s="70" t="s">
        <v>403</v>
      </c>
    </row>
    <row r="59" spans="1:17" s="71" customFormat="1" ht="105" x14ac:dyDescent="0.2">
      <c r="A59" s="66" t="s">
        <v>404</v>
      </c>
      <c r="B59" s="67" t="s">
        <v>3</v>
      </c>
      <c r="C59" s="67" t="s">
        <v>10</v>
      </c>
      <c r="D59" s="67" t="s">
        <v>133</v>
      </c>
      <c r="E59" s="67" t="s">
        <v>11</v>
      </c>
      <c r="F59" s="66" t="s">
        <v>213</v>
      </c>
      <c r="G59" s="66" t="s">
        <v>25</v>
      </c>
      <c r="H59" s="66" t="s">
        <v>47</v>
      </c>
      <c r="I59" s="66" t="s">
        <v>405</v>
      </c>
      <c r="J59" s="66">
        <v>1</v>
      </c>
      <c r="K59" s="68" t="s">
        <v>406</v>
      </c>
      <c r="L59" s="66" t="s">
        <v>26</v>
      </c>
      <c r="M59" s="66" t="s">
        <v>65</v>
      </c>
      <c r="N59" s="69" t="s">
        <v>407</v>
      </c>
      <c r="O59" s="69" t="s">
        <v>139</v>
      </c>
      <c r="P59" s="70" t="s">
        <v>408</v>
      </c>
    </row>
    <row r="60" spans="1:17" s="71" customFormat="1" ht="120" x14ac:dyDescent="0.2">
      <c r="A60" s="66" t="s">
        <v>409</v>
      </c>
      <c r="B60" s="67" t="s">
        <v>3</v>
      </c>
      <c r="C60" s="67" t="s">
        <v>10</v>
      </c>
      <c r="D60" s="67" t="s">
        <v>133</v>
      </c>
      <c r="E60" s="67" t="s">
        <v>11</v>
      </c>
      <c r="F60" s="66" t="s">
        <v>135</v>
      </c>
      <c r="G60" s="66" t="s">
        <v>25</v>
      </c>
      <c r="H60" s="66" t="s">
        <v>47</v>
      </c>
      <c r="I60" s="66" t="s">
        <v>410</v>
      </c>
      <c r="J60" s="66">
        <v>1</v>
      </c>
      <c r="K60" s="68" t="s">
        <v>406</v>
      </c>
      <c r="L60" s="66" t="s">
        <v>26</v>
      </c>
      <c r="M60" s="66" t="s">
        <v>65</v>
      </c>
      <c r="N60" s="69" t="s">
        <v>411</v>
      </c>
      <c r="O60" s="69" t="s">
        <v>412</v>
      </c>
      <c r="P60" s="70" t="s">
        <v>413</v>
      </c>
    </row>
    <row r="61" spans="1:17" s="71" customFormat="1" ht="105" x14ac:dyDescent="0.2">
      <c r="A61" s="66" t="s">
        <v>414</v>
      </c>
      <c r="B61" s="67" t="s">
        <v>3</v>
      </c>
      <c r="C61" s="67" t="s">
        <v>6</v>
      </c>
      <c r="D61" s="67" t="s">
        <v>133</v>
      </c>
      <c r="E61" s="67" t="s">
        <v>9</v>
      </c>
      <c r="F61" s="66" t="s">
        <v>93</v>
      </c>
      <c r="G61" s="66" t="s">
        <v>25</v>
      </c>
      <c r="H61" s="66" t="s">
        <v>100</v>
      </c>
      <c r="I61" s="66" t="s">
        <v>415</v>
      </c>
      <c r="J61" s="66">
        <v>1</v>
      </c>
      <c r="K61" s="68" t="s">
        <v>416</v>
      </c>
      <c r="L61" s="66" t="s">
        <v>370</v>
      </c>
      <c r="M61" s="66" t="s">
        <v>65</v>
      </c>
      <c r="N61" s="69" t="s">
        <v>417</v>
      </c>
      <c r="O61" s="70" t="s">
        <v>418</v>
      </c>
      <c r="P61" s="70" t="s">
        <v>419</v>
      </c>
      <c r="Q61" s="71" t="s">
        <v>781</v>
      </c>
    </row>
    <row r="62" spans="1:17" s="71" customFormat="1" ht="195" x14ac:dyDescent="0.2">
      <c r="A62" s="66" t="s">
        <v>420</v>
      </c>
      <c r="B62" s="67" t="s">
        <v>3</v>
      </c>
      <c r="C62" s="67" t="s">
        <v>6</v>
      </c>
      <c r="D62" s="67" t="s">
        <v>133</v>
      </c>
      <c r="E62" s="67" t="s">
        <v>9</v>
      </c>
      <c r="F62" s="66" t="s">
        <v>213</v>
      </c>
      <c r="G62" s="66" t="s">
        <v>25</v>
      </c>
      <c r="H62" s="66" t="s">
        <v>47</v>
      </c>
      <c r="I62" s="66" t="s">
        <v>421</v>
      </c>
      <c r="J62" s="66">
        <v>1</v>
      </c>
      <c r="K62" s="68" t="s">
        <v>361</v>
      </c>
      <c r="L62" s="66" t="s">
        <v>26</v>
      </c>
      <c r="M62" s="66" t="s">
        <v>65</v>
      </c>
      <c r="N62" s="69" t="s">
        <v>422</v>
      </c>
      <c r="O62" s="69" t="s">
        <v>139</v>
      </c>
      <c r="P62" s="70" t="s">
        <v>423</v>
      </c>
      <c r="Q62" s="71" t="s">
        <v>781</v>
      </c>
    </row>
    <row r="63" spans="1:17" s="71" customFormat="1" ht="75" x14ac:dyDescent="0.2">
      <c r="A63" s="66" t="s">
        <v>424</v>
      </c>
      <c r="B63" s="67" t="s">
        <v>3</v>
      </c>
      <c r="C63" s="67" t="s">
        <v>6</v>
      </c>
      <c r="D63" s="67" t="s">
        <v>133</v>
      </c>
      <c r="E63" s="67" t="s">
        <v>9</v>
      </c>
      <c r="F63" s="66" t="s">
        <v>20</v>
      </c>
      <c r="G63" s="66" t="s">
        <v>25</v>
      </c>
      <c r="H63" s="66" t="s">
        <v>47</v>
      </c>
      <c r="I63" s="66" t="s">
        <v>425</v>
      </c>
      <c r="J63" s="66">
        <v>1</v>
      </c>
      <c r="K63" s="68" t="s">
        <v>393</v>
      </c>
      <c r="L63" s="66" t="s">
        <v>26</v>
      </c>
      <c r="M63" s="66" t="s">
        <v>65</v>
      </c>
      <c r="N63" s="69" t="s">
        <v>107</v>
      </c>
      <c r="O63" s="69" t="s">
        <v>426</v>
      </c>
      <c r="P63" s="70" t="s">
        <v>427</v>
      </c>
      <c r="Q63" s="71" t="s">
        <v>781</v>
      </c>
    </row>
    <row r="64" spans="1:17" s="71" customFormat="1" ht="195" x14ac:dyDescent="0.2">
      <c r="A64" s="66" t="s">
        <v>428</v>
      </c>
      <c r="B64" s="67" t="s">
        <v>3</v>
      </c>
      <c r="C64" s="67" t="s">
        <v>6</v>
      </c>
      <c r="D64" s="67" t="s">
        <v>133</v>
      </c>
      <c r="E64" s="67" t="s">
        <v>9</v>
      </c>
      <c r="F64" s="66" t="s">
        <v>21</v>
      </c>
      <c r="G64" s="66" t="s">
        <v>25</v>
      </c>
      <c r="H64" s="66" t="s">
        <v>47</v>
      </c>
      <c r="I64" s="66" t="s">
        <v>429</v>
      </c>
      <c r="J64" s="66">
        <v>1</v>
      </c>
      <c r="K64" s="68" t="s">
        <v>430</v>
      </c>
      <c r="L64" s="66" t="s">
        <v>35</v>
      </c>
      <c r="M64" s="66" t="s">
        <v>65</v>
      </c>
      <c r="N64" s="69" t="s">
        <v>431</v>
      </c>
      <c r="O64" s="69" t="s">
        <v>432</v>
      </c>
      <c r="P64" s="70" t="s">
        <v>433</v>
      </c>
      <c r="Q64" s="71" t="s">
        <v>781</v>
      </c>
    </row>
    <row r="65" spans="1:17" s="71" customFormat="1" ht="150" x14ac:dyDescent="0.2">
      <c r="A65" s="66" t="s">
        <v>434</v>
      </c>
      <c r="B65" s="67" t="s">
        <v>3</v>
      </c>
      <c r="C65" s="67" t="s">
        <v>6</v>
      </c>
      <c r="D65" s="67" t="s">
        <v>133</v>
      </c>
      <c r="E65" s="67" t="s">
        <v>9</v>
      </c>
      <c r="F65" s="66" t="s">
        <v>21</v>
      </c>
      <c r="G65" s="66" t="s">
        <v>25</v>
      </c>
      <c r="H65" s="66" t="s">
        <v>47</v>
      </c>
      <c r="I65" s="66" t="s">
        <v>435</v>
      </c>
      <c r="J65" s="66">
        <v>1</v>
      </c>
      <c r="K65" s="68" t="s">
        <v>430</v>
      </c>
      <c r="L65" s="66" t="s">
        <v>436</v>
      </c>
      <c r="M65" s="66" t="s">
        <v>65</v>
      </c>
      <c r="N65" s="69" t="s">
        <v>437</v>
      </c>
      <c r="O65" s="69" t="s">
        <v>438</v>
      </c>
      <c r="P65" s="70" t="s">
        <v>439</v>
      </c>
      <c r="Q65" s="71" t="s">
        <v>781</v>
      </c>
    </row>
    <row r="66" spans="1:17" s="71" customFormat="1" ht="135" x14ac:dyDescent="0.2">
      <c r="A66" s="66" t="s">
        <v>440</v>
      </c>
      <c r="B66" s="67" t="s">
        <v>3</v>
      </c>
      <c r="C66" s="67" t="s">
        <v>6</v>
      </c>
      <c r="D66" s="67" t="s">
        <v>133</v>
      </c>
      <c r="E66" s="67" t="s">
        <v>9</v>
      </c>
      <c r="F66" s="66" t="s">
        <v>135</v>
      </c>
      <c r="G66" s="66" t="s">
        <v>25</v>
      </c>
      <c r="H66" s="66" t="s">
        <v>47</v>
      </c>
      <c r="I66" s="66" t="s">
        <v>421</v>
      </c>
      <c r="J66" s="66">
        <v>1</v>
      </c>
      <c r="K66" s="68" t="s">
        <v>361</v>
      </c>
      <c r="L66" s="66" t="s">
        <v>31</v>
      </c>
      <c r="M66" s="66" t="s">
        <v>65</v>
      </c>
      <c r="N66" s="69" t="s">
        <v>441</v>
      </c>
      <c r="O66" s="69" t="s">
        <v>322</v>
      </c>
      <c r="P66" s="70" t="s">
        <v>442</v>
      </c>
      <c r="Q66" s="71" t="s">
        <v>781</v>
      </c>
    </row>
    <row r="67" spans="1:17" s="71" customFormat="1" ht="285" x14ac:dyDescent="0.2">
      <c r="A67" s="66" t="s">
        <v>443</v>
      </c>
      <c r="B67" s="67" t="s">
        <v>3</v>
      </c>
      <c r="C67" s="67" t="s">
        <v>6</v>
      </c>
      <c r="D67" s="67" t="s">
        <v>133</v>
      </c>
      <c r="E67" s="67" t="s">
        <v>7</v>
      </c>
      <c r="F67" s="66" t="s">
        <v>213</v>
      </c>
      <c r="G67" s="66" t="s">
        <v>25</v>
      </c>
      <c r="H67" s="66" t="s">
        <v>47</v>
      </c>
      <c r="I67" s="66" t="s">
        <v>444</v>
      </c>
      <c r="J67" s="66">
        <v>1</v>
      </c>
      <c r="K67" s="68" t="s">
        <v>393</v>
      </c>
      <c r="L67" s="66" t="s">
        <v>28</v>
      </c>
      <c r="M67" s="66" t="s">
        <v>65</v>
      </c>
      <c r="N67" s="69" t="s">
        <v>445</v>
      </c>
      <c r="O67" s="69" t="s">
        <v>446</v>
      </c>
      <c r="P67" s="70" t="s">
        <v>447</v>
      </c>
    </row>
    <row r="68" spans="1:17" s="71" customFormat="1" ht="165" x14ac:dyDescent="0.2">
      <c r="A68" s="66" t="s">
        <v>448</v>
      </c>
      <c r="B68" s="67" t="s">
        <v>3</v>
      </c>
      <c r="C68" s="67" t="s">
        <v>6</v>
      </c>
      <c r="D68" s="67" t="s">
        <v>133</v>
      </c>
      <c r="E68" s="67" t="s">
        <v>7</v>
      </c>
      <c r="F68" s="66" t="s">
        <v>135</v>
      </c>
      <c r="G68" s="66" t="s">
        <v>25</v>
      </c>
      <c r="H68" s="66" t="s">
        <v>47</v>
      </c>
      <c r="I68" s="66" t="s">
        <v>449</v>
      </c>
      <c r="J68" s="66">
        <v>1</v>
      </c>
      <c r="K68" s="68" t="s">
        <v>450</v>
      </c>
      <c r="L68" s="66" t="s">
        <v>26</v>
      </c>
      <c r="M68" s="66" t="s">
        <v>65</v>
      </c>
      <c r="N68" s="69" t="s">
        <v>451</v>
      </c>
      <c r="O68" s="69" t="s">
        <v>452</v>
      </c>
      <c r="P68" s="70" t="s">
        <v>453</v>
      </c>
    </row>
    <row r="69" spans="1:17" s="71" customFormat="1" ht="165" x14ac:dyDescent="0.2">
      <c r="A69" s="66" t="s">
        <v>454</v>
      </c>
      <c r="B69" s="67" t="s">
        <v>3</v>
      </c>
      <c r="C69" s="67" t="s">
        <v>6</v>
      </c>
      <c r="D69" s="67" t="s">
        <v>133</v>
      </c>
      <c r="E69" s="67" t="s">
        <v>7</v>
      </c>
      <c r="F69" s="66" t="s">
        <v>22</v>
      </c>
      <c r="G69" s="66" t="s">
        <v>25</v>
      </c>
      <c r="H69" s="66" t="s">
        <v>47</v>
      </c>
      <c r="I69" s="66" t="s">
        <v>455</v>
      </c>
      <c r="J69" s="66">
        <v>1</v>
      </c>
      <c r="K69" s="68" t="s">
        <v>393</v>
      </c>
      <c r="L69" s="66" t="s">
        <v>26</v>
      </c>
      <c r="M69" s="66" t="s">
        <v>65</v>
      </c>
      <c r="N69" s="69" t="s">
        <v>456</v>
      </c>
      <c r="O69" s="69" t="s">
        <v>457</v>
      </c>
      <c r="P69" s="70" t="s">
        <v>458</v>
      </c>
    </row>
    <row r="70" spans="1:17" s="71" customFormat="1" ht="90" x14ac:dyDescent="0.2">
      <c r="A70" s="66" t="s">
        <v>459</v>
      </c>
      <c r="B70" s="67" t="s">
        <v>3</v>
      </c>
      <c r="C70" s="67" t="s">
        <v>6</v>
      </c>
      <c r="D70" s="67" t="s">
        <v>133</v>
      </c>
      <c r="E70" s="67" t="s">
        <v>7</v>
      </c>
      <c r="F70" s="66" t="s">
        <v>23</v>
      </c>
      <c r="G70" s="66" t="s">
        <v>25</v>
      </c>
      <c r="H70" s="66" t="s">
        <v>47</v>
      </c>
      <c r="I70" s="66" t="s">
        <v>460</v>
      </c>
      <c r="J70" s="66">
        <v>1</v>
      </c>
      <c r="K70" s="68" t="s">
        <v>416</v>
      </c>
      <c r="L70" s="66" t="s">
        <v>26</v>
      </c>
      <c r="M70" s="66" t="s">
        <v>65</v>
      </c>
      <c r="N70" s="69" t="s">
        <v>461</v>
      </c>
      <c r="O70" s="69" t="s">
        <v>462</v>
      </c>
      <c r="P70" s="70" t="s">
        <v>463</v>
      </c>
    </row>
    <row r="71" spans="1:17" s="71" customFormat="1" ht="180" x14ac:dyDescent="0.2">
      <c r="A71" s="66" t="s">
        <v>464</v>
      </c>
      <c r="B71" s="67" t="s">
        <v>3</v>
      </c>
      <c r="C71" s="67" t="s">
        <v>6</v>
      </c>
      <c r="D71" s="67" t="s">
        <v>133</v>
      </c>
      <c r="E71" s="67" t="s">
        <v>7</v>
      </c>
      <c r="F71" s="66" t="s">
        <v>21</v>
      </c>
      <c r="G71" s="66" t="s">
        <v>25</v>
      </c>
      <c r="H71" s="66" t="s">
        <v>47</v>
      </c>
      <c r="I71" s="66" t="s">
        <v>465</v>
      </c>
      <c r="J71" s="66">
        <v>1</v>
      </c>
      <c r="K71" s="68" t="s">
        <v>416</v>
      </c>
      <c r="L71" s="66" t="s">
        <v>26</v>
      </c>
      <c r="M71" s="66" t="s">
        <v>65</v>
      </c>
      <c r="N71" s="69" t="s">
        <v>466</v>
      </c>
      <c r="O71" s="69" t="s">
        <v>467</v>
      </c>
      <c r="P71" s="70" t="s">
        <v>468</v>
      </c>
    </row>
    <row r="72" spans="1:17" s="71" customFormat="1" ht="285" x14ac:dyDescent="0.2">
      <c r="A72" s="66" t="s">
        <v>469</v>
      </c>
      <c r="B72" s="67" t="s">
        <v>3</v>
      </c>
      <c r="C72" s="67" t="s">
        <v>6</v>
      </c>
      <c r="D72" s="67" t="s">
        <v>133</v>
      </c>
      <c r="E72" s="67" t="s">
        <v>7</v>
      </c>
      <c r="F72" s="66" t="s">
        <v>470</v>
      </c>
      <c r="G72" s="66" t="s">
        <v>25</v>
      </c>
      <c r="H72" s="66" t="s">
        <v>47</v>
      </c>
      <c r="I72" s="66" t="s">
        <v>471</v>
      </c>
      <c r="J72" s="66">
        <v>1</v>
      </c>
      <c r="K72" s="68" t="s">
        <v>393</v>
      </c>
      <c r="L72" s="66" t="s">
        <v>44</v>
      </c>
      <c r="M72" s="66" t="s">
        <v>65</v>
      </c>
      <c r="N72" s="69" t="s">
        <v>472</v>
      </c>
      <c r="O72" s="69" t="s">
        <v>473</v>
      </c>
      <c r="P72" s="70" t="s">
        <v>474</v>
      </c>
    </row>
    <row r="73" spans="1:17" s="71" customFormat="1" ht="120" x14ac:dyDescent="0.2">
      <c r="A73" s="66" t="s">
        <v>475</v>
      </c>
      <c r="B73" s="67" t="s">
        <v>3</v>
      </c>
      <c r="C73" s="67" t="s">
        <v>6</v>
      </c>
      <c r="D73" s="67" t="s">
        <v>133</v>
      </c>
      <c r="E73" s="67" t="s">
        <v>8</v>
      </c>
      <c r="F73" s="66" t="s">
        <v>135</v>
      </c>
      <c r="G73" s="66" t="s">
        <v>25</v>
      </c>
      <c r="H73" s="66" t="s">
        <v>47</v>
      </c>
      <c r="I73" s="66" t="s">
        <v>116</v>
      </c>
      <c r="J73" s="66">
        <v>1</v>
      </c>
      <c r="K73" s="68" t="s">
        <v>416</v>
      </c>
      <c r="L73" s="66" t="s">
        <v>26</v>
      </c>
      <c r="M73" s="66" t="s">
        <v>65</v>
      </c>
      <c r="N73" s="69" t="s">
        <v>476</v>
      </c>
      <c r="O73" s="69" t="s">
        <v>477</v>
      </c>
      <c r="P73" s="70" t="s">
        <v>478</v>
      </c>
    </row>
    <row r="74" spans="1:17" s="71" customFormat="1" ht="75" x14ac:dyDescent="0.2">
      <c r="A74" s="66" t="s">
        <v>479</v>
      </c>
      <c r="B74" s="67" t="s">
        <v>3</v>
      </c>
      <c r="C74" s="67" t="s">
        <v>6</v>
      </c>
      <c r="D74" s="67" t="s">
        <v>133</v>
      </c>
      <c r="E74" s="67" t="s">
        <v>8</v>
      </c>
      <c r="F74" s="66" t="s">
        <v>93</v>
      </c>
      <c r="G74" s="66" t="s">
        <v>94</v>
      </c>
      <c r="H74" s="66" t="s">
        <v>95</v>
      </c>
      <c r="I74" s="66" t="s">
        <v>480</v>
      </c>
      <c r="J74" s="66">
        <v>1</v>
      </c>
      <c r="K74" s="68" t="s">
        <v>481</v>
      </c>
      <c r="L74" s="66" t="s">
        <v>26</v>
      </c>
      <c r="M74" s="66" t="s">
        <v>65</v>
      </c>
      <c r="N74" s="69" t="s">
        <v>482</v>
      </c>
      <c r="O74" s="69" t="s">
        <v>483</v>
      </c>
      <c r="P74" s="70" t="s">
        <v>484</v>
      </c>
    </row>
    <row r="75" spans="1:17" s="71" customFormat="1" ht="105" x14ac:dyDescent="0.2">
      <c r="A75" s="66" t="s">
        <v>485</v>
      </c>
      <c r="B75" s="67" t="s">
        <v>3</v>
      </c>
      <c r="C75" s="67" t="s">
        <v>6</v>
      </c>
      <c r="D75" s="67" t="s">
        <v>133</v>
      </c>
      <c r="E75" s="67" t="s">
        <v>8</v>
      </c>
      <c r="F75" s="66" t="s">
        <v>98</v>
      </c>
      <c r="G75" s="66" t="s">
        <v>94</v>
      </c>
      <c r="H75" s="66" t="s">
        <v>95</v>
      </c>
      <c r="I75" s="66" t="s">
        <v>486</v>
      </c>
      <c r="J75" s="66">
        <v>1</v>
      </c>
      <c r="K75" s="68" t="s">
        <v>487</v>
      </c>
      <c r="L75" s="66" t="s">
        <v>30</v>
      </c>
      <c r="M75" s="66" t="s">
        <v>65</v>
      </c>
      <c r="N75" s="69" t="s">
        <v>488</v>
      </c>
      <c r="O75" s="69" t="s">
        <v>483</v>
      </c>
      <c r="P75" s="70" t="s">
        <v>489</v>
      </c>
    </row>
    <row r="76" spans="1:17" s="71" customFormat="1" ht="75" x14ac:dyDescent="0.2">
      <c r="A76" s="66" t="s">
        <v>490</v>
      </c>
      <c r="B76" s="67" t="s">
        <v>3</v>
      </c>
      <c r="C76" s="67" t="s">
        <v>6</v>
      </c>
      <c r="D76" s="67" t="s">
        <v>133</v>
      </c>
      <c r="E76" s="67" t="s">
        <v>8</v>
      </c>
      <c r="F76" s="66" t="s">
        <v>98</v>
      </c>
      <c r="G76" s="66" t="s">
        <v>25</v>
      </c>
      <c r="H76" s="66" t="s">
        <v>95</v>
      </c>
      <c r="I76" s="66" t="s">
        <v>415</v>
      </c>
      <c r="J76" s="66">
        <v>1</v>
      </c>
      <c r="K76" s="68" t="s">
        <v>416</v>
      </c>
      <c r="L76" s="66" t="s">
        <v>30</v>
      </c>
      <c r="M76" s="66" t="s">
        <v>65</v>
      </c>
      <c r="N76" s="69" t="s">
        <v>107</v>
      </c>
      <c r="O76" s="69" t="s">
        <v>491</v>
      </c>
      <c r="P76" s="70" t="s">
        <v>492</v>
      </c>
    </row>
    <row r="77" spans="1:17" s="71" customFormat="1" ht="150" x14ac:dyDescent="0.2">
      <c r="A77" s="66" t="s">
        <v>493</v>
      </c>
      <c r="B77" s="67" t="s">
        <v>3</v>
      </c>
      <c r="C77" s="67" t="s">
        <v>4</v>
      </c>
      <c r="D77" s="67" t="s">
        <v>133</v>
      </c>
      <c r="E77" s="67" t="s">
        <v>65</v>
      </c>
      <c r="F77" s="66" t="s">
        <v>21</v>
      </c>
      <c r="G77" s="66" t="s">
        <v>25</v>
      </c>
      <c r="H77" s="66" t="s">
        <v>47</v>
      </c>
      <c r="I77" s="66" t="s">
        <v>494</v>
      </c>
      <c r="J77" s="66">
        <v>1</v>
      </c>
      <c r="K77" s="68" t="s">
        <v>495</v>
      </c>
      <c r="L77" s="66" t="s">
        <v>26</v>
      </c>
      <c r="M77" s="66" t="s">
        <v>65</v>
      </c>
      <c r="N77" s="69" t="s">
        <v>496</v>
      </c>
      <c r="O77" s="69" t="s">
        <v>497</v>
      </c>
      <c r="P77" s="70" t="s">
        <v>498</v>
      </c>
    </row>
    <row r="78" spans="1:17" s="71" customFormat="1" ht="75" x14ac:dyDescent="0.2">
      <c r="A78" s="66" t="s">
        <v>499</v>
      </c>
      <c r="B78" s="67" t="s">
        <v>3</v>
      </c>
      <c r="C78" s="67" t="s">
        <v>4</v>
      </c>
      <c r="D78" s="67" t="s">
        <v>133</v>
      </c>
      <c r="E78" s="67" t="s">
        <v>500</v>
      </c>
      <c r="F78" s="66" t="s">
        <v>22</v>
      </c>
      <c r="G78" s="66" t="s">
        <v>25</v>
      </c>
      <c r="H78" s="66" t="s">
        <v>47</v>
      </c>
      <c r="I78" s="66" t="s">
        <v>501</v>
      </c>
      <c r="J78" s="66">
        <v>1</v>
      </c>
      <c r="K78" s="68" t="s">
        <v>502</v>
      </c>
      <c r="L78" s="66" t="s">
        <v>26</v>
      </c>
      <c r="M78" s="66" t="s">
        <v>65</v>
      </c>
      <c r="N78" s="69" t="s">
        <v>503</v>
      </c>
      <c r="O78" s="69" t="s">
        <v>504</v>
      </c>
      <c r="P78" s="70" t="s">
        <v>505</v>
      </c>
      <c r="Q78" s="71" t="s">
        <v>781</v>
      </c>
    </row>
    <row r="79" spans="1:17" s="71" customFormat="1" ht="75" x14ac:dyDescent="0.2">
      <c r="A79" s="66" t="s">
        <v>506</v>
      </c>
      <c r="B79" s="67" t="s">
        <v>3</v>
      </c>
      <c r="C79" s="67" t="s">
        <v>4</v>
      </c>
      <c r="D79" s="67" t="s">
        <v>133</v>
      </c>
      <c r="E79" s="67" t="s">
        <v>500</v>
      </c>
      <c r="F79" s="66" t="s">
        <v>20</v>
      </c>
      <c r="G79" s="66" t="s">
        <v>25</v>
      </c>
      <c r="H79" s="66" t="s">
        <v>47</v>
      </c>
      <c r="I79" s="66" t="s">
        <v>507</v>
      </c>
      <c r="J79" s="66">
        <v>1</v>
      </c>
      <c r="K79" s="68" t="s">
        <v>502</v>
      </c>
      <c r="L79" s="66" t="s">
        <v>26</v>
      </c>
      <c r="M79" s="66" t="s">
        <v>65</v>
      </c>
      <c r="N79" s="69" t="s">
        <v>508</v>
      </c>
      <c r="O79" s="69" t="s">
        <v>509</v>
      </c>
      <c r="P79" s="70" t="s">
        <v>510</v>
      </c>
      <c r="Q79" s="71" t="s">
        <v>781</v>
      </c>
    </row>
    <row r="80" spans="1:17" s="71" customFormat="1" ht="75" x14ac:dyDescent="0.2">
      <c r="A80" s="66" t="s">
        <v>511</v>
      </c>
      <c r="B80" s="67" t="s">
        <v>3</v>
      </c>
      <c r="C80" s="67" t="s">
        <v>4</v>
      </c>
      <c r="D80" s="67" t="s">
        <v>133</v>
      </c>
      <c r="E80" s="67" t="s">
        <v>500</v>
      </c>
      <c r="F80" s="66" t="s">
        <v>22</v>
      </c>
      <c r="G80" s="66" t="s">
        <v>25</v>
      </c>
      <c r="H80" s="66" t="s">
        <v>47</v>
      </c>
      <c r="I80" s="66" t="s">
        <v>512</v>
      </c>
      <c r="J80" s="66">
        <v>1</v>
      </c>
      <c r="K80" s="68" t="s">
        <v>502</v>
      </c>
      <c r="L80" s="66" t="s">
        <v>26</v>
      </c>
      <c r="M80" s="66" t="s">
        <v>65</v>
      </c>
      <c r="N80" s="69" t="s">
        <v>513</v>
      </c>
      <c r="O80" s="69" t="s">
        <v>514</v>
      </c>
      <c r="P80" s="70" t="s">
        <v>515</v>
      </c>
      <c r="Q80" s="71" t="s">
        <v>781</v>
      </c>
    </row>
    <row r="81" spans="1:17" s="71" customFormat="1" ht="210" x14ac:dyDescent="0.2">
      <c r="A81" s="66" t="s">
        <v>516</v>
      </c>
      <c r="B81" s="67" t="s">
        <v>3</v>
      </c>
      <c r="C81" s="67" t="s">
        <v>4</v>
      </c>
      <c r="D81" s="67" t="s">
        <v>133</v>
      </c>
      <c r="E81" s="67" t="s">
        <v>517</v>
      </c>
      <c r="F81" s="66" t="s">
        <v>21</v>
      </c>
      <c r="G81" s="66" t="s">
        <v>25</v>
      </c>
      <c r="H81" s="66" t="s">
        <v>47</v>
      </c>
      <c r="I81" s="66" t="s">
        <v>518</v>
      </c>
      <c r="J81" s="66">
        <v>1</v>
      </c>
      <c r="K81" s="68" t="s">
        <v>519</v>
      </c>
      <c r="L81" s="66" t="s">
        <v>26</v>
      </c>
      <c r="M81" s="66" t="s">
        <v>65</v>
      </c>
      <c r="N81" s="69" t="s">
        <v>520</v>
      </c>
      <c r="O81" s="69" t="s">
        <v>504</v>
      </c>
      <c r="P81" s="70" t="s">
        <v>521</v>
      </c>
      <c r="Q81" s="71" t="s">
        <v>781</v>
      </c>
    </row>
    <row r="82" spans="1:17" s="71" customFormat="1" ht="75" x14ac:dyDescent="0.2">
      <c r="A82" s="66" t="s">
        <v>522</v>
      </c>
      <c r="B82" s="67" t="s">
        <v>3</v>
      </c>
      <c r="C82" s="67" t="s">
        <v>4</v>
      </c>
      <c r="D82" s="67" t="s">
        <v>133</v>
      </c>
      <c r="E82" s="67" t="s">
        <v>517</v>
      </c>
      <c r="F82" s="66" t="s">
        <v>23</v>
      </c>
      <c r="G82" s="66" t="s">
        <v>25</v>
      </c>
      <c r="H82" s="66" t="s">
        <v>47</v>
      </c>
      <c r="I82" s="66" t="s">
        <v>523</v>
      </c>
      <c r="J82" s="66">
        <v>1</v>
      </c>
      <c r="K82" s="68" t="s">
        <v>519</v>
      </c>
      <c r="L82" s="66" t="s">
        <v>26</v>
      </c>
      <c r="M82" s="66" t="s">
        <v>65</v>
      </c>
      <c r="N82" s="69" t="s">
        <v>524</v>
      </c>
      <c r="O82" s="69" t="s">
        <v>525</v>
      </c>
      <c r="P82" s="70" t="s">
        <v>526</v>
      </c>
      <c r="Q82" s="71" t="s">
        <v>781</v>
      </c>
    </row>
    <row r="83" spans="1:17" s="71" customFormat="1" ht="120" x14ac:dyDescent="0.2">
      <c r="A83" s="66" t="s">
        <v>527</v>
      </c>
      <c r="B83" s="67" t="s">
        <v>3</v>
      </c>
      <c r="C83" s="67" t="s">
        <v>4</v>
      </c>
      <c r="D83" s="67" t="s">
        <v>133</v>
      </c>
      <c r="E83" s="67" t="s">
        <v>517</v>
      </c>
      <c r="F83" s="66" t="s">
        <v>20</v>
      </c>
      <c r="G83" s="66" t="s">
        <v>25</v>
      </c>
      <c r="H83" s="66" t="s">
        <v>47</v>
      </c>
      <c r="I83" s="66" t="s">
        <v>528</v>
      </c>
      <c r="J83" s="66">
        <v>1</v>
      </c>
      <c r="K83" s="68" t="s">
        <v>529</v>
      </c>
      <c r="L83" s="66" t="s">
        <v>26</v>
      </c>
      <c r="M83" s="66" t="s">
        <v>65</v>
      </c>
      <c r="N83" s="69" t="s">
        <v>530</v>
      </c>
      <c r="O83" s="69" t="s">
        <v>531</v>
      </c>
      <c r="P83" s="70" t="s">
        <v>532</v>
      </c>
      <c r="Q83" s="71" t="s">
        <v>781</v>
      </c>
    </row>
    <row r="84" spans="1:17" s="71" customFormat="1" ht="165" x14ac:dyDescent="0.2">
      <c r="A84" s="66" t="s">
        <v>533</v>
      </c>
      <c r="B84" s="67" t="s">
        <v>3</v>
      </c>
      <c r="C84" s="67" t="s">
        <v>4</v>
      </c>
      <c r="D84" s="67" t="s">
        <v>133</v>
      </c>
      <c r="E84" s="67" t="s">
        <v>534</v>
      </c>
      <c r="F84" s="66" t="s">
        <v>22</v>
      </c>
      <c r="G84" s="66" t="s">
        <v>25</v>
      </c>
      <c r="H84" s="66" t="s">
        <v>47</v>
      </c>
      <c r="I84" s="66" t="s">
        <v>535</v>
      </c>
      <c r="J84" s="66">
        <v>1</v>
      </c>
      <c r="K84" s="68" t="s">
        <v>430</v>
      </c>
      <c r="L84" s="66" t="s">
        <v>27</v>
      </c>
      <c r="M84" s="66" t="s">
        <v>65</v>
      </c>
      <c r="N84" s="69" t="s">
        <v>536</v>
      </c>
      <c r="O84" s="69" t="s">
        <v>537</v>
      </c>
      <c r="P84" s="70" t="s">
        <v>538</v>
      </c>
    </row>
    <row r="85" spans="1:17" s="71" customFormat="1" ht="120" x14ac:dyDescent="0.2">
      <c r="A85" s="66" t="s">
        <v>539</v>
      </c>
      <c r="B85" s="67" t="s">
        <v>3</v>
      </c>
      <c r="C85" s="67" t="s">
        <v>4</v>
      </c>
      <c r="D85" s="67" t="s">
        <v>133</v>
      </c>
      <c r="E85" s="67" t="s">
        <v>534</v>
      </c>
      <c r="F85" s="66" t="s">
        <v>22</v>
      </c>
      <c r="G85" s="66" t="s">
        <v>25</v>
      </c>
      <c r="H85" s="66" t="s">
        <v>47</v>
      </c>
      <c r="I85" s="66" t="s">
        <v>535</v>
      </c>
      <c r="J85" s="66">
        <v>1</v>
      </c>
      <c r="K85" s="68" t="s">
        <v>430</v>
      </c>
      <c r="L85" s="66" t="s">
        <v>39</v>
      </c>
      <c r="M85" s="66" t="s">
        <v>65</v>
      </c>
      <c r="N85" s="69" t="s">
        <v>540</v>
      </c>
      <c r="O85" s="69" t="s">
        <v>541</v>
      </c>
      <c r="P85" s="70" t="s">
        <v>542</v>
      </c>
    </row>
    <row r="86" spans="1:17" s="71" customFormat="1" ht="150" x14ac:dyDescent="0.2">
      <c r="A86" s="66" t="s">
        <v>543</v>
      </c>
      <c r="B86" s="67" t="s">
        <v>3</v>
      </c>
      <c r="C86" s="67" t="s">
        <v>4</v>
      </c>
      <c r="D86" s="67" t="s">
        <v>133</v>
      </c>
      <c r="E86" s="67" t="s">
        <v>534</v>
      </c>
      <c r="F86" s="66" t="s">
        <v>23</v>
      </c>
      <c r="G86" s="66" t="s">
        <v>25</v>
      </c>
      <c r="H86" s="66" t="s">
        <v>47</v>
      </c>
      <c r="I86" s="66" t="s">
        <v>535</v>
      </c>
      <c r="J86" s="66">
        <v>1</v>
      </c>
      <c r="K86" s="68" t="s">
        <v>430</v>
      </c>
      <c r="L86" s="66" t="s">
        <v>27</v>
      </c>
      <c r="M86" s="66" t="s">
        <v>65</v>
      </c>
      <c r="N86" s="69" t="s">
        <v>544</v>
      </c>
      <c r="O86" s="69" t="s">
        <v>545</v>
      </c>
      <c r="P86" s="70" t="s">
        <v>546</v>
      </c>
    </row>
    <row r="87" spans="1:17" s="71" customFormat="1" ht="135" x14ac:dyDescent="0.2">
      <c r="A87" s="66" t="s">
        <v>547</v>
      </c>
      <c r="B87" s="67" t="s">
        <v>3</v>
      </c>
      <c r="C87" s="67" t="s">
        <v>4</v>
      </c>
      <c r="D87" s="67" t="s">
        <v>133</v>
      </c>
      <c r="E87" s="67" t="s">
        <v>534</v>
      </c>
      <c r="F87" s="66" t="s">
        <v>93</v>
      </c>
      <c r="G87" s="66" t="s">
        <v>94</v>
      </c>
      <c r="H87" s="66" t="s">
        <v>95</v>
      </c>
      <c r="I87" s="66" t="s">
        <v>108</v>
      </c>
      <c r="J87" s="66">
        <v>1</v>
      </c>
      <c r="K87" s="68" t="s">
        <v>548</v>
      </c>
      <c r="L87" s="66" t="s">
        <v>26</v>
      </c>
      <c r="M87" s="66" t="s">
        <v>65</v>
      </c>
      <c r="N87" s="69" t="s">
        <v>549</v>
      </c>
      <c r="O87" s="69" t="s">
        <v>550</v>
      </c>
      <c r="P87" s="70" t="s">
        <v>551</v>
      </c>
    </row>
    <row r="88" spans="1:17" s="71" customFormat="1" ht="135" x14ac:dyDescent="0.2">
      <c r="A88" s="66" t="s">
        <v>552</v>
      </c>
      <c r="B88" s="67" t="s">
        <v>3</v>
      </c>
      <c r="C88" s="67" t="s">
        <v>4</v>
      </c>
      <c r="D88" s="67" t="s">
        <v>133</v>
      </c>
      <c r="E88" s="67" t="s">
        <v>534</v>
      </c>
      <c r="F88" s="66" t="s">
        <v>93</v>
      </c>
      <c r="G88" s="66" t="s">
        <v>94</v>
      </c>
      <c r="H88" s="66" t="s">
        <v>95</v>
      </c>
      <c r="I88" s="66" t="s">
        <v>108</v>
      </c>
      <c r="J88" s="66">
        <v>1</v>
      </c>
      <c r="K88" s="68" t="s">
        <v>548</v>
      </c>
      <c r="L88" s="66" t="s">
        <v>32</v>
      </c>
      <c r="M88" s="66" t="s">
        <v>65</v>
      </c>
      <c r="N88" s="69" t="s">
        <v>549</v>
      </c>
      <c r="O88" s="69" t="s">
        <v>553</v>
      </c>
      <c r="P88" s="70" t="s">
        <v>554</v>
      </c>
    </row>
    <row r="89" spans="1:17" s="71" customFormat="1" ht="105" x14ac:dyDescent="0.2">
      <c r="A89" s="66" t="s">
        <v>555</v>
      </c>
      <c r="B89" s="67" t="s">
        <v>3</v>
      </c>
      <c r="C89" s="67" t="s">
        <v>4</v>
      </c>
      <c r="D89" s="67" t="s">
        <v>133</v>
      </c>
      <c r="E89" s="67" t="s">
        <v>534</v>
      </c>
      <c r="F89" s="66" t="s">
        <v>98</v>
      </c>
      <c r="G89" s="66" t="s">
        <v>94</v>
      </c>
      <c r="H89" s="66" t="s">
        <v>95</v>
      </c>
      <c r="I89" s="66" t="s">
        <v>108</v>
      </c>
      <c r="J89" s="66">
        <v>1</v>
      </c>
      <c r="K89" s="68" t="s">
        <v>548</v>
      </c>
      <c r="L89" s="66" t="s">
        <v>27</v>
      </c>
      <c r="M89" s="66" t="s">
        <v>65</v>
      </c>
      <c r="N89" s="69" t="s">
        <v>102</v>
      </c>
      <c r="O89" s="69" t="s">
        <v>556</v>
      </c>
      <c r="P89" s="70" t="s">
        <v>557</v>
      </c>
    </row>
    <row r="90" spans="1:17" s="71" customFormat="1" ht="105" x14ac:dyDescent="0.2">
      <c r="A90" s="66" t="s">
        <v>558</v>
      </c>
      <c r="B90" s="67" t="s">
        <v>3</v>
      </c>
      <c r="C90" s="67" t="s">
        <v>4</v>
      </c>
      <c r="D90" s="67" t="s">
        <v>133</v>
      </c>
      <c r="E90" s="67" t="s">
        <v>534</v>
      </c>
      <c r="F90" s="66" t="s">
        <v>135</v>
      </c>
      <c r="G90" s="66" t="s">
        <v>25</v>
      </c>
      <c r="H90" s="66" t="s">
        <v>47</v>
      </c>
      <c r="I90" s="66" t="s">
        <v>559</v>
      </c>
      <c r="J90" s="66">
        <v>1</v>
      </c>
      <c r="K90" s="68" t="s">
        <v>529</v>
      </c>
      <c r="L90" s="66" t="s">
        <v>27</v>
      </c>
      <c r="M90" s="66" t="s">
        <v>65</v>
      </c>
      <c r="N90" s="69" t="s">
        <v>560</v>
      </c>
      <c r="O90" s="69" t="s">
        <v>561</v>
      </c>
      <c r="P90" s="70" t="s">
        <v>562</v>
      </c>
    </row>
    <row r="91" spans="1:17" s="71" customFormat="1" ht="105" x14ac:dyDescent="0.2">
      <c r="A91" s="66" t="s">
        <v>563</v>
      </c>
      <c r="B91" s="67" t="s">
        <v>3</v>
      </c>
      <c r="C91" s="67" t="s">
        <v>4</v>
      </c>
      <c r="D91" s="67" t="s">
        <v>133</v>
      </c>
      <c r="E91" s="67" t="s">
        <v>534</v>
      </c>
      <c r="F91" s="66" t="s">
        <v>98</v>
      </c>
      <c r="G91" s="66" t="s">
        <v>94</v>
      </c>
      <c r="H91" s="66" t="s">
        <v>95</v>
      </c>
      <c r="I91" s="66" t="s">
        <v>108</v>
      </c>
      <c r="J91" s="66">
        <v>1</v>
      </c>
      <c r="K91" s="68" t="s">
        <v>548</v>
      </c>
      <c r="L91" s="66" t="s">
        <v>39</v>
      </c>
      <c r="M91" s="66" t="s">
        <v>65</v>
      </c>
      <c r="N91" s="69" t="s">
        <v>102</v>
      </c>
      <c r="O91" s="69" t="s">
        <v>556</v>
      </c>
      <c r="P91" s="70" t="s">
        <v>557</v>
      </c>
    </row>
    <row r="92" spans="1:17" s="71" customFormat="1" ht="120" x14ac:dyDescent="0.2">
      <c r="A92" s="66" t="s">
        <v>564</v>
      </c>
      <c r="B92" s="67" t="s">
        <v>3</v>
      </c>
      <c r="C92" s="67" t="s">
        <v>4</v>
      </c>
      <c r="D92" s="67" t="s">
        <v>133</v>
      </c>
      <c r="E92" s="67" t="s">
        <v>5</v>
      </c>
      <c r="F92" s="66" t="s">
        <v>20</v>
      </c>
      <c r="G92" s="66" t="s">
        <v>25</v>
      </c>
      <c r="H92" s="66" t="s">
        <v>47</v>
      </c>
      <c r="I92" s="66" t="s">
        <v>565</v>
      </c>
      <c r="J92" s="66">
        <v>1</v>
      </c>
      <c r="K92" s="68" t="s">
        <v>355</v>
      </c>
      <c r="L92" s="66" t="s">
        <v>26</v>
      </c>
      <c r="M92" s="66" t="s">
        <v>65</v>
      </c>
      <c r="N92" s="69" t="s">
        <v>566</v>
      </c>
      <c r="O92" s="69" t="s">
        <v>567</v>
      </c>
      <c r="P92" s="70" t="s">
        <v>568</v>
      </c>
    </row>
    <row r="93" spans="1:17" s="71" customFormat="1" ht="120" x14ac:dyDescent="0.2">
      <c r="A93" s="66" t="s">
        <v>569</v>
      </c>
      <c r="B93" s="67" t="s">
        <v>3</v>
      </c>
      <c r="C93" s="67" t="s">
        <v>4</v>
      </c>
      <c r="D93" s="67" t="s">
        <v>133</v>
      </c>
      <c r="E93" s="67" t="s">
        <v>570</v>
      </c>
      <c r="F93" s="66" t="s">
        <v>22</v>
      </c>
      <c r="G93" s="66" t="s">
        <v>25</v>
      </c>
      <c r="H93" s="66" t="s">
        <v>47</v>
      </c>
      <c r="I93" s="66" t="s">
        <v>571</v>
      </c>
      <c r="J93" s="66">
        <v>1</v>
      </c>
      <c r="K93" s="68" t="s">
        <v>572</v>
      </c>
      <c r="L93" s="66" t="s">
        <v>26</v>
      </c>
      <c r="M93" s="66" t="s">
        <v>237</v>
      </c>
      <c r="N93" s="69" t="s">
        <v>573</v>
      </c>
      <c r="O93" s="69" t="s">
        <v>574</v>
      </c>
      <c r="P93" s="70" t="s">
        <v>575</v>
      </c>
    </row>
    <row r="94" spans="1:17" s="71" customFormat="1" ht="195" x14ac:dyDescent="0.2">
      <c r="A94" s="66" t="s">
        <v>576</v>
      </c>
      <c r="B94" s="67" t="s">
        <v>3</v>
      </c>
      <c r="C94" s="67" t="s">
        <v>4</v>
      </c>
      <c r="D94" s="67" t="s">
        <v>133</v>
      </c>
      <c r="E94" s="67" t="s">
        <v>570</v>
      </c>
      <c r="F94" s="66" t="s">
        <v>21</v>
      </c>
      <c r="G94" s="66" t="s">
        <v>25</v>
      </c>
      <c r="H94" s="66" t="s">
        <v>47</v>
      </c>
      <c r="I94" s="66" t="s">
        <v>571</v>
      </c>
      <c r="J94" s="66">
        <v>1</v>
      </c>
      <c r="K94" s="68" t="s">
        <v>572</v>
      </c>
      <c r="L94" s="66" t="s">
        <v>26</v>
      </c>
      <c r="M94" s="66" t="s">
        <v>65</v>
      </c>
      <c r="N94" s="69" t="s">
        <v>577</v>
      </c>
      <c r="O94" s="69" t="s">
        <v>426</v>
      </c>
      <c r="P94" s="70" t="s">
        <v>578</v>
      </c>
    </row>
    <row r="95" spans="1:17" s="71" customFormat="1" ht="120" x14ac:dyDescent="0.2">
      <c r="A95" s="66" t="s">
        <v>579</v>
      </c>
      <c r="B95" s="67" t="s">
        <v>3</v>
      </c>
      <c r="C95" s="67" t="s">
        <v>4</v>
      </c>
      <c r="D95" s="67" t="s">
        <v>133</v>
      </c>
      <c r="E95" s="67" t="s">
        <v>570</v>
      </c>
      <c r="F95" s="66" t="s">
        <v>285</v>
      </c>
      <c r="G95" s="66" t="s">
        <v>25</v>
      </c>
      <c r="H95" s="66" t="s">
        <v>47</v>
      </c>
      <c r="I95" s="66" t="s">
        <v>580</v>
      </c>
      <c r="J95" s="66">
        <v>1</v>
      </c>
      <c r="K95" s="68" t="s">
        <v>572</v>
      </c>
      <c r="L95" s="66" t="s">
        <v>26</v>
      </c>
      <c r="M95" s="66" t="s">
        <v>65</v>
      </c>
      <c r="N95" s="69" t="s">
        <v>581</v>
      </c>
      <c r="O95" s="69" t="s">
        <v>504</v>
      </c>
      <c r="P95" s="70" t="s">
        <v>582</v>
      </c>
    </row>
    <row r="96" spans="1:17" s="71" customFormat="1" ht="135" x14ac:dyDescent="0.2">
      <c r="A96" s="66" t="s">
        <v>583</v>
      </c>
      <c r="B96" s="67" t="s">
        <v>3</v>
      </c>
      <c r="C96" s="67" t="s">
        <v>4</v>
      </c>
      <c r="D96" s="67" t="s">
        <v>133</v>
      </c>
      <c r="E96" s="67" t="s">
        <v>584</v>
      </c>
      <c r="F96" s="66" t="s">
        <v>23</v>
      </c>
      <c r="G96" s="66" t="s">
        <v>25</v>
      </c>
      <c r="H96" s="66" t="s">
        <v>47</v>
      </c>
      <c r="I96" s="66" t="s">
        <v>585</v>
      </c>
      <c r="J96" s="66">
        <v>1</v>
      </c>
      <c r="K96" s="68" t="s">
        <v>144</v>
      </c>
      <c r="L96" s="66" t="s">
        <v>32</v>
      </c>
      <c r="M96" s="66" t="s">
        <v>65</v>
      </c>
      <c r="N96" s="69" t="s">
        <v>586</v>
      </c>
      <c r="O96" s="69" t="s">
        <v>587</v>
      </c>
      <c r="P96" s="70" t="s">
        <v>588</v>
      </c>
    </row>
    <row r="97" spans="1:17" s="71" customFormat="1" ht="105" x14ac:dyDescent="0.2">
      <c r="A97" s="66" t="s">
        <v>589</v>
      </c>
      <c r="B97" s="67" t="s">
        <v>3</v>
      </c>
      <c r="C97" s="67" t="s">
        <v>4</v>
      </c>
      <c r="D97" s="67" t="s">
        <v>133</v>
      </c>
      <c r="E97" s="67" t="s">
        <v>584</v>
      </c>
      <c r="F97" s="66" t="s">
        <v>20</v>
      </c>
      <c r="G97" s="66" t="s">
        <v>25</v>
      </c>
      <c r="H97" s="66" t="s">
        <v>47</v>
      </c>
      <c r="I97" s="66" t="s">
        <v>590</v>
      </c>
      <c r="J97" s="66">
        <v>1</v>
      </c>
      <c r="K97" s="68" t="s">
        <v>502</v>
      </c>
      <c r="L97" s="66" t="s">
        <v>26</v>
      </c>
      <c r="M97" s="66" t="s">
        <v>65</v>
      </c>
      <c r="N97" s="69" t="s">
        <v>591</v>
      </c>
      <c r="O97" s="69" t="s">
        <v>592</v>
      </c>
      <c r="P97" s="70" t="s">
        <v>593</v>
      </c>
    </row>
    <row r="98" spans="1:17" s="71" customFormat="1" ht="105" x14ac:dyDescent="0.2">
      <c r="A98" s="66" t="s">
        <v>594</v>
      </c>
      <c r="B98" s="67" t="s">
        <v>3</v>
      </c>
      <c r="C98" s="67" t="s">
        <v>4</v>
      </c>
      <c r="D98" s="67" t="s">
        <v>133</v>
      </c>
      <c r="E98" s="67" t="s">
        <v>584</v>
      </c>
      <c r="F98" s="66" t="s">
        <v>20</v>
      </c>
      <c r="G98" s="66" t="s">
        <v>25</v>
      </c>
      <c r="H98" s="66" t="s">
        <v>47</v>
      </c>
      <c r="I98" s="66" t="s">
        <v>590</v>
      </c>
      <c r="J98" s="66">
        <v>1</v>
      </c>
      <c r="K98" s="68" t="s">
        <v>502</v>
      </c>
      <c r="L98" s="66" t="s">
        <v>26</v>
      </c>
      <c r="M98" s="66" t="s">
        <v>65</v>
      </c>
      <c r="N98" s="69" t="s">
        <v>591</v>
      </c>
      <c r="O98" s="69" t="s">
        <v>567</v>
      </c>
      <c r="P98" s="70" t="s">
        <v>593</v>
      </c>
    </row>
    <row r="99" spans="1:17" s="71" customFormat="1" ht="105" x14ac:dyDescent="0.2">
      <c r="A99" s="66" t="s">
        <v>595</v>
      </c>
      <c r="B99" s="67" t="s">
        <v>3</v>
      </c>
      <c r="C99" s="67" t="s">
        <v>4</v>
      </c>
      <c r="D99" s="67" t="s">
        <v>133</v>
      </c>
      <c r="E99" s="67" t="s">
        <v>596</v>
      </c>
      <c r="F99" s="66" t="s">
        <v>23</v>
      </c>
      <c r="G99" s="66" t="s">
        <v>25</v>
      </c>
      <c r="H99" s="66" t="s">
        <v>47</v>
      </c>
      <c r="I99" s="66" t="s">
        <v>597</v>
      </c>
      <c r="J99" s="66">
        <v>1</v>
      </c>
      <c r="K99" s="68" t="s">
        <v>406</v>
      </c>
      <c r="L99" s="66" t="s">
        <v>26</v>
      </c>
      <c r="M99" s="66" t="s">
        <v>65</v>
      </c>
      <c r="N99" s="69" t="s">
        <v>598</v>
      </c>
      <c r="O99" s="69" t="s">
        <v>599</v>
      </c>
      <c r="P99" s="70" t="s">
        <v>600</v>
      </c>
    </row>
    <row r="100" spans="1:17" s="71" customFormat="1" ht="135" x14ac:dyDescent="0.2">
      <c r="A100" s="66" t="s">
        <v>601</v>
      </c>
      <c r="B100" s="67" t="s">
        <v>3</v>
      </c>
      <c r="C100" s="67" t="s">
        <v>4</v>
      </c>
      <c r="D100" s="67" t="s">
        <v>133</v>
      </c>
      <c r="E100" s="67" t="s">
        <v>596</v>
      </c>
      <c r="F100" s="66" t="s">
        <v>213</v>
      </c>
      <c r="G100" s="66" t="s">
        <v>25</v>
      </c>
      <c r="H100" s="66" t="s">
        <v>47</v>
      </c>
      <c r="I100" s="66" t="s">
        <v>602</v>
      </c>
      <c r="J100" s="66">
        <v>1</v>
      </c>
      <c r="K100" s="68" t="s">
        <v>603</v>
      </c>
      <c r="L100" s="66" t="s">
        <v>44</v>
      </c>
      <c r="M100" s="66" t="s">
        <v>65</v>
      </c>
      <c r="N100" s="69" t="s">
        <v>604</v>
      </c>
      <c r="O100" s="69" t="s">
        <v>605</v>
      </c>
      <c r="P100" s="70" t="s">
        <v>606</v>
      </c>
    </row>
    <row r="101" spans="1:17" s="71" customFormat="1" ht="75" x14ac:dyDescent="0.2">
      <c r="A101" s="66" t="s">
        <v>607</v>
      </c>
      <c r="B101" s="67" t="s">
        <v>13</v>
      </c>
      <c r="C101" s="67" t="s">
        <v>14</v>
      </c>
      <c r="D101" s="67" t="s">
        <v>133</v>
      </c>
      <c r="E101" s="67" t="s">
        <v>15</v>
      </c>
      <c r="F101" s="66" t="s">
        <v>20</v>
      </c>
      <c r="G101" s="66" t="s">
        <v>25</v>
      </c>
      <c r="H101" s="66" t="s">
        <v>47</v>
      </c>
      <c r="I101" s="66" t="s">
        <v>608</v>
      </c>
      <c r="J101" s="66">
        <v>1</v>
      </c>
      <c r="K101" s="68" t="s">
        <v>609</v>
      </c>
      <c r="L101" s="66" t="s">
        <v>43</v>
      </c>
      <c r="M101" s="66" t="s">
        <v>65</v>
      </c>
      <c r="N101" s="69" t="s">
        <v>610</v>
      </c>
      <c r="O101" s="69" t="s">
        <v>611</v>
      </c>
      <c r="P101" s="70" t="s">
        <v>612</v>
      </c>
    </row>
    <row r="102" spans="1:17" s="71" customFormat="1" ht="90" x14ac:dyDescent="0.2">
      <c r="A102" s="66" t="s">
        <v>613</v>
      </c>
      <c r="B102" s="67" t="s">
        <v>13</v>
      </c>
      <c r="C102" s="67" t="s">
        <v>14</v>
      </c>
      <c r="D102" s="67" t="s">
        <v>133</v>
      </c>
      <c r="E102" s="67" t="s">
        <v>109</v>
      </c>
      <c r="F102" s="66" t="s">
        <v>20</v>
      </c>
      <c r="G102" s="66" t="s">
        <v>25</v>
      </c>
      <c r="H102" s="66" t="s">
        <v>47</v>
      </c>
      <c r="I102" s="66" t="s">
        <v>614</v>
      </c>
      <c r="J102" s="66">
        <v>1</v>
      </c>
      <c r="K102" s="68" t="s">
        <v>609</v>
      </c>
      <c r="L102" s="66" t="s">
        <v>26</v>
      </c>
      <c r="M102" s="66" t="s">
        <v>65</v>
      </c>
      <c r="N102" s="69" t="s">
        <v>615</v>
      </c>
      <c r="O102" s="69" t="s">
        <v>616</v>
      </c>
      <c r="P102" s="70" t="s">
        <v>617</v>
      </c>
    </row>
    <row r="103" spans="1:17" s="71" customFormat="1" ht="120" x14ac:dyDescent="0.2">
      <c r="A103" s="66" t="s">
        <v>618</v>
      </c>
      <c r="B103" s="67" t="s">
        <v>13</v>
      </c>
      <c r="C103" s="67" t="s">
        <v>14</v>
      </c>
      <c r="D103" s="67" t="s">
        <v>133</v>
      </c>
      <c r="E103" s="67" t="s">
        <v>109</v>
      </c>
      <c r="F103" s="66" t="s">
        <v>22</v>
      </c>
      <c r="G103" s="66" t="s">
        <v>25</v>
      </c>
      <c r="H103" s="66" t="s">
        <v>47</v>
      </c>
      <c r="I103" s="66" t="s">
        <v>619</v>
      </c>
      <c r="J103" s="66">
        <v>1</v>
      </c>
      <c r="K103" s="68" t="s">
        <v>620</v>
      </c>
      <c r="L103" s="66" t="s">
        <v>26</v>
      </c>
      <c r="M103" s="66" t="s">
        <v>65</v>
      </c>
      <c r="N103" s="69" t="s">
        <v>621</v>
      </c>
      <c r="O103" s="69" t="s">
        <v>622</v>
      </c>
      <c r="P103" s="70" t="s">
        <v>623</v>
      </c>
    </row>
    <row r="104" spans="1:17" s="71" customFormat="1" ht="120" x14ac:dyDescent="0.2">
      <c r="A104" s="66" t="s">
        <v>624</v>
      </c>
      <c r="B104" s="67" t="s">
        <v>13</v>
      </c>
      <c r="C104" s="67" t="s">
        <v>14</v>
      </c>
      <c r="D104" s="67" t="s">
        <v>133</v>
      </c>
      <c r="E104" s="67" t="s">
        <v>109</v>
      </c>
      <c r="F104" s="66" t="s">
        <v>213</v>
      </c>
      <c r="G104" s="66" t="s">
        <v>25</v>
      </c>
      <c r="H104" s="66" t="s">
        <v>47</v>
      </c>
      <c r="I104" s="66" t="s">
        <v>625</v>
      </c>
      <c r="J104" s="66">
        <v>1</v>
      </c>
      <c r="K104" s="68" t="s">
        <v>626</v>
      </c>
      <c r="L104" s="66" t="s">
        <v>26</v>
      </c>
      <c r="M104" s="66" t="s">
        <v>65</v>
      </c>
      <c r="N104" s="69" t="s">
        <v>627</v>
      </c>
      <c r="O104" s="69" t="s">
        <v>628</v>
      </c>
      <c r="P104" s="70" t="s">
        <v>629</v>
      </c>
    </row>
    <row r="105" spans="1:17" s="71" customFormat="1" ht="150" x14ac:dyDescent="0.2">
      <c r="A105" s="66" t="s">
        <v>630</v>
      </c>
      <c r="B105" s="67" t="s">
        <v>13</v>
      </c>
      <c r="C105" s="67" t="s">
        <v>14</v>
      </c>
      <c r="D105" s="67" t="s">
        <v>133</v>
      </c>
      <c r="E105" s="67" t="s">
        <v>110</v>
      </c>
      <c r="F105" s="66" t="s">
        <v>20</v>
      </c>
      <c r="G105" s="66" t="s">
        <v>25</v>
      </c>
      <c r="H105" s="66" t="s">
        <v>47</v>
      </c>
      <c r="I105" s="66" t="s">
        <v>631</v>
      </c>
      <c r="J105" s="66">
        <v>1</v>
      </c>
      <c r="K105" s="68" t="s">
        <v>632</v>
      </c>
      <c r="L105" s="66" t="s">
        <v>370</v>
      </c>
      <c r="M105" s="66" t="s">
        <v>65</v>
      </c>
      <c r="N105" s="69" t="s">
        <v>633</v>
      </c>
      <c r="O105" s="69" t="s">
        <v>634</v>
      </c>
      <c r="P105" s="70" t="s">
        <v>635</v>
      </c>
    </row>
    <row r="106" spans="1:17" s="71" customFormat="1" ht="105" x14ac:dyDescent="0.2">
      <c r="A106" s="66" t="s">
        <v>636</v>
      </c>
      <c r="B106" s="67" t="s">
        <v>13</v>
      </c>
      <c r="C106" s="67" t="s">
        <v>16</v>
      </c>
      <c r="D106" s="67" t="s">
        <v>133</v>
      </c>
      <c r="E106" s="67" t="s">
        <v>637</v>
      </c>
      <c r="F106" s="66" t="s">
        <v>22</v>
      </c>
      <c r="G106" s="66" t="s">
        <v>25</v>
      </c>
      <c r="H106" s="66" t="s">
        <v>47</v>
      </c>
      <c r="I106" s="66" t="s">
        <v>638</v>
      </c>
      <c r="J106" s="66">
        <v>1</v>
      </c>
      <c r="K106" s="68" t="s">
        <v>416</v>
      </c>
      <c r="L106" s="66" t="s">
        <v>26</v>
      </c>
      <c r="M106" s="66" t="s">
        <v>65</v>
      </c>
      <c r="N106" s="69" t="s">
        <v>639</v>
      </c>
      <c r="O106" s="69" t="s">
        <v>640</v>
      </c>
      <c r="P106" s="70" t="s">
        <v>641</v>
      </c>
      <c r="Q106" s="71" t="s">
        <v>781</v>
      </c>
    </row>
    <row r="107" spans="1:17" s="71" customFormat="1" ht="120" x14ac:dyDescent="0.2">
      <c r="A107" s="66" t="s">
        <v>642</v>
      </c>
      <c r="B107" s="67" t="s">
        <v>13</v>
      </c>
      <c r="C107" s="67" t="s">
        <v>16</v>
      </c>
      <c r="D107" s="67" t="s">
        <v>133</v>
      </c>
      <c r="E107" s="67" t="s">
        <v>643</v>
      </c>
      <c r="F107" s="66" t="s">
        <v>20</v>
      </c>
      <c r="G107" s="66" t="s">
        <v>25</v>
      </c>
      <c r="H107" s="66" t="s">
        <v>47</v>
      </c>
      <c r="I107" s="66" t="s">
        <v>644</v>
      </c>
      <c r="J107" s="66">
        <v>1</v>
      </c>
      <c r="K107" s="68" t="s">
        <v>393</v>
      </c>
      <c r="L107" s="66" t="s">
        <v>31</v>
      </c>
      <c r="M107" s="66" t="s">
        <v>65</v>
      </c>
      <c r="N107" s="69" t="s">
        <v>645</v>
      </c>
      <c r="O107" s="69" t="s">
        <v>646</v>
      </c>
      <c r="P107" s="70" t="s">
        <v>647</v>
      </c>
    </row>
    <row r="108" spans="1:17" s="71" customFormat="1" ht="105" x14ac:dyDescent="0.2">
      <c r="A108" s="66" t="s">
        <v>648</v>
      </c>
      <c r="B108" s="67" t="s">
        <v>13</v>
      </c>
      <c r="C108" s="67" t="s">
        <v>16</v>
      </c>
      <c r="D108" s="67" t="s">
        <v>133</v>
      </c>
      <c r="E108" s="67" t="s">
        <v>643</v>
      </c>
      <c r="F108" s="66" t="s">
        <v>22</v>
      </c>
      <c r="G108" s="66" t="s">
        <v>25</v>
      </c>
      <c r="H108" s="66" t="s">
        <v>47</v>
      </c>
      <c r="I108" s="66" t="s">
        <v>649</v>
      </c>
      <c r="J108" s="66">
        <v>1</v>
      </c>
      <c r="K108" s="68" t="s">
        <v>416</v>
      </c>
      <c r="L108" s="66" t="s">
        <v>36</v>
      </c>
      <c r="M108" s="66" t="s">
        <v>65</v>
      </c>
      <c r="N108" s="69" t="s">
        <v>650</v>
      </c>
      <c r="O108" s="69" t="s">
        <v>651</v>
      </c>
      <c r="P108" s="70" t="s">
        <v>652</v>
      </c>
    </row>
    <row r="109" spans="1:17" s="71" customFormat="1" ht="120" x14ac:dyDescent="0.2">
      <c r="A109" s="66" t="s">
        <v>653</v>
      </c>
      <c r="B109" s="67" t="s">
        <v>13</v>
      </c>
      <c r="C109" s="67" t="s">
        <v>16</v>
      </c>
      <c r="D109" s="67" t="s">
        <v>133</v>
      </c>
      <c r="E109" s="67" t="s">
        <v>643</v>
      </c>
      <c r="F109" s="66" t="s">
        <v>654</v>
      </c>
      <c r="G109" s="66" t="s">
        <v>25</v>
      </c>
      <c r="H109" s="66" t="s">
        <v>47</v>
      </c>
      <c r="I109" s="66" t="s">
        <v>655</v>
      </c>
      <c r="J109" s="66">
        <v>1</v>
      </c>
      <c r="K109" s="68" t="s">
        <v>416</v>
      </c>
      <c r="L109" s="66" t="s">
        <v>26</v>
      </c>
      <c r="M109" s="66" t="s">
        <v>65</v>
      </c>
      <c r="N109" s="69" t="s">
        <v>656</v>
      </c>
      <c r="O109" s="69" t="s">
        <v>657</v>
      </c>
      <c r="P109" s="70" t="s">
        <v>658</v>
      </c>
    </row>
    <row r="110" spans="1:17" s="71" customFormat="1" ht="105" x14ac:dyDescent="0.2">
      <c r="A110" s="66" t="s">
        <v>659</v>
      </c>
      <c r="B110" s="67" t="s">
        <v>13</v>
      </c>
      <c r="C110" s="67" t="s">
        <v>16</v>
      </c>
      <c r="D110" s="67" t="s">
        <v>133</v>
      </c>
      <c r="E110" s="67" t="s">
        <v>17</v>
      </c>
      <c r="F110" s="66" t="s">
        <v>21</v>
      </c>
      <c r="G110" s="66" t="s">
        <v>25</v>
      </c>
      <c r="H110" s="66" t="s">
        <v>47</v>
      </c>
      <c r="I110" s="66" t="s">
        <v>660</v>
      </c>
      <c r="J110" s="66">
        <v>1</v>
      </c>
      <c r="K110" s="68" t="s">
        <v>416</v>
      </c>
      <c r="L110" s="66" t="s">
        <v>37</v>
      </c>
      <c r="M110" s="66" t="s">
        <v>65</v>
      </c>
      <c r="N110" s="69" t="s">
        <v>661</v>
      </c>
      <c r="O110" s="69" t="s">
        <v>662</v>
      </c>
      <c r="P110" s="70" t="s">
        <v>663</v>
      </c>
    </row>
    <row r="111" spans="1:17" s="71" customFormat="1" ht="150" x14ac:dyDescent="0.2">
      <c r="A111" s="66" t="s">
        <v>664</v>
      </c>
      <c r="B111" s="67" t="s">
        <v>13</v>
      </c>
      <c r="C111" s="67" t="s">
        <v>16</v>
      </c>
      <c r="D111" s="67" t="s">
        <v>133</v>
      </c>
      <c r="E111" s="67" t="s">
        <v>17</v>
      </c>
      <c r="F111" s="66" t="s">
        <v>213</v>
      </c>
      <c r="G111" s="66" t="s">
        <v>25</v>
      </c>
      <c r="H111" s="66" t="s">
        <v>47</v>
      </c>
      <c r="I111" s="66" t="s">
        <v>665</v>
      </c>
      <c r="J111" s="66">
        <v>1</v>
      </c>
      <c r="K111" s="68" t="s">
        <v>666</v>
      </c>
      <c r="L111" s="66" t="s">
        <v>26</v>
      </c>
      <c r="M111" s="66" t="s">
        <v>65</v>
      </c>
      <c r="N111" s="69" t="s">
        <v>667</v>
      </c>
      <c r="O111" s="69" t="s">
        <v>668</v>
      </c>
      <c r="P111" s="70" t="s">
        <v>669</v>
      </c>
    </row>
    <row r="112" spans="1:17" s="71" customFormat="1" ht="135" x14ac:dyDescent="0.2">
      <c r="A112" s="66" t="s">
        <v>670</v>
      </c>
      <c r="B112" s="67" t="s">
        <v>13</v>
      </c>
      <c r="C112" s="67" t="s">
        <v>111</v>
      </c>
      <c r="D112" s="67" t="s">
        <v>133</v>
      </c>
      <c r="E112" s="67" t="s">
        <v>671</v>
      </c>
      <c r="F112" s="66" t="s">
        <v>21</v>
      </c>
      <c r="G112" s="66" t="s">
        <v>25</v>
      </c>
      <c r="H112" s="66" t="s">
        <v>47</v>
      </c>
      <c r="I112" s="66" t="s">
        <v>672</v>
      </c>
      <c r="J112" s="66">
        <v>1</v>
      </c>
      <c r="K112" s="68" t="s">
        <v>673</v>
      </c>
      <c r="L112" s="66" t="s">
        <v>26</v>
      </c>
      <c r="M112" s="66" t="s">
        <v>65</v>
      </c>
      <c r="N112" s="69" t="s">
        <v>674</v>
      </c>
      <c r="O112" s="69" t="s">
        <v>675</v>
      </c>
      <c r="P112" s="70" t="s">
        <v>676</v>
      </c>
    </row>
    <row r="113" spans="1:16" s="71" customFormat="1" ht="90" x14ac:dyDescent="0.2">
      <c r="A113" s="66" t="s">
        <v>677</v>
      </c>
      <c r="B113" s="67" t="s">
        <v>13</v>
      </c>
      <c r="C113" s="67" t="s">
        <v>111</v>
      </c>
      <c r="D113" s="67" t="s">
        <v>133</v>
      </c>
      <c r="E113" s="67" t="s">
        <v>671</v>
      </c>
      <c r="F113" s="66" t="s">
        <v>23</v>
      </c>
      <c r="G113" s="66" t="s">
        <v>25</v>
      </c>
      <c r="H113" s="66" t="s">
        <v>47</v>
      </c>
      <c r="I113" s="66" t="s">
        <v>678</v>
      </c>
      <c r="J113" s="66">
        <v>1</v>
      </c>
      <c r="K113" s="68" t="s">
        <v>679</v>
      </c>
      <c r="L113" s="66" t="s">
        <v>26</v>
      </c>
      <c r="M113" s="66" t="s">
        <v>65</v>
      </c>
      <c r="N113" s="69" t="s">
        <v>680</v>
      </c>
      <c r="O113" s="69" t="s">
        <v>681</v>
      </c>
      <c r="P113" s="70" t="s">
        <v>682</v>
      </c>
    </row>
    <row r="114" spans="1:16" s="71" customFormat="1" ht="150" x14ac:dyDescent="0.2">
      <c r="A114" s="66" t="s">
        <v>683</v>
      </c>
      <c r="B114" s="67" t="s">
        <v>13</v>
      </c>
      <c r="C114" s="67" t="s">
        <v>111</v>
      </c>
      <c r="D114" s="67" t="s">
        <v>133</v>
      </c>
      <c r="E114" s="67" t="s">
        <v>671</v>
      </c>
      <c r="F114" s="66" t="s">
        <v>213</v>
      </c>
      <c r="G114" s="66" t="s">
        <v>25</v>
      </c>
      <c r="H114" s="66" t="s">
        <v>47</v>
      </c>
      <c r="I114" s="66" t="s">
        <v>684</v>
      </c>
      <c r="J114" s="66">
        <v>1</v>
      </c>
      <c r="K114" s="68" t="s">
        <v>679</v>
      </c>
      <c r="L114" s="66" t="s">
        <v>26</v>
      </c>
      <c r="M114" s="66" t="s">
        <v>65</v>
      </c>
      <c r="N114" s="69" t="s">
        <v>685</v>
      </c>
      <c r="O114" s="69" t="s">
        <v>675</v>
      </c>
      <c r="P114" s="70" t="s">
        <v>686</v>
      </c>
    </row>
    <row r="115" spans="1:16" s="71" customFormat="1" ht="105" x14ac:dyDescent="0.2">
      <c r="A115" s="66" t="s">
        <v>687</v>
      </c>
      <c r="B115" s="67" t="s">
        <v>13</v>
      </c>
      <c r="C115" s="67" t="s">
        <v>111</v>
      </c>
      <c r="D115" s="67" t="s">
        <v>133</v>
      </c>
      <c r="E115" s="67" t="s">
        <v>688</v>
      </c>
      <c r="F115" s="66" t="s">
        <v>213</v>
      </c>
      <c r="G115" s="66" t="s">
        <v>25</v>
      </c>
      <c r="H115" s="66" t="s">
        <v>47</v>
      </c>
      <c r="I115" s="66" t="s">
        <v>689</v>
      </c>
      <c r="J115" s="66">
        <v>1</v>
      </c>
      <c r="K115" s="68" t="s">
        <v>679</v>
      </c>
      <c r="L115" s="66" t="s">
        <v>26</v>
      </c>
      <c r="M115" s="66" t="s">
        <v>65</v>
      </c>
      <c r="N115" s="69" t="s">
        <v>690</v>
      </c>
      <c r="O115" s="69" t="s">
        <v>675</v>
      </c>
      <c r="P115" s="70" t="s">
        <v>691</v>
      </c>
    </row>
    <row r="116" spans="1:16" s="71" customFormat="1" ht="90" x14ac:dyDescent="0.2">
      <c r="A116" s="66" t="s">
        <v>692</v>
      </c>
      <c r="B116" s="67" t="s">
        <v>13</v>
      </c>
      <c r="C116" s="67" t="s">
        <v>111</v>
      </c>
      <c r="D116" s="67" t="s">
        <v>133</v>
      </c>
      <c r="E116" s="67" t="s">
        <v>112</v>
      </c>
      <c r="F116" s="66" t="s">
        <v>213</v>
      </c>
      <c r="G116" s="66" t="s">
        <v>25</v>
      </c>
      <c r="H116" s="66" t="s">
        <v>47</v>
      </c>
      <c r="I116" s="66" t="s">
        <v>693</v>
      </c>
      <c r="J116" s="66">
        <v>1</v>
      </c>
      <c r="K116" s="68" t="s">
        <v>694</v>
      </c>
      <c r="L116" s="66" t="s">
        <v>26</v>
      </c>
      <c r="M116" s="66" t="s">
        <v>65</v>
      </c>
      <c r="N116" s="69" t="s">
        <v>695</v>
      </c>
      <c r="O116" s="69" t="s">
        <v>696</v>
      </c>
      <c r="P116" s="70" t="s">
        <v>697</v>
      </c>
    </row>
    <row r="117" spans="1:16" s="71" customFormat="1" ht="150" x14ac:dyDescent="0.2">
      <c r="A117" s="66" t="s">
        <v>698</v>
      </c>
      <c r="B117" s="67" t="s">
        <v>699</v>
      </c>
      <c r="C117" s="67" t="s">
        <v>65</v>
      </c>
      <c r="D117" s="67" t="s">
        <v>700</v>
      </c>
      <c r="E117" s="67" t="s">
        <v>701</v>
      </c>
      <c r="F117" s="66" t="s">
        <v>135</v>
      </c>
      <c r="G117" s="66" t="s">
        <v>25</v>
      </c>
      <c r="H117" s="66" t="s">
        <v>47</v>
      </c>
      <c r="I117" s="66" t="s">
        <v>702</v>
      </c>
      <c r="J117" s="66">
        <v>1</v>
      </c>
      <c r="K117" s="68" t="s">
        <v>703</v>
      </c>
      <c r="L117" s="66" t="s">
        <v>26</v>
      </c>
      <c r="M117" s="66" t="s">
        <v>65</v>
      </c>
      <c r="N117" s="69" t="s">
        <v>704</v>
      </c>
      <c r="O117" s="69" t="s">
        <v>705</v>
      </c>
      <c r="P117" s="70" t="s">
        <v>706</v>
      </c>
    </row>
    <row r="118" spans="1:16" s="71" customFormat="1" ht="105" x14ac:dyDescent="0.2">
      <c r="A118" s="66" t="s">
        <v>707</v>
      </c>
      <c r="B118" s="67" t="s">
        <v>699</v>
      </c>
      <c r="C118" s="67" t="s">
        <v>65</v>
      </c>
      <c r="D118" s="67" t="s">
        <v>700</v>
      </c>
      <c r="E118" s="67" t="s">
        <v>701</v>
      </c>
      <c r="F118" s="66" t="s">
        <v>285</v>
      </c>
      <c r="G118" s="66" t="s">
        <v>25</v>
      </c>
      <c r="H118" s="66" t="s">
        <v>47</v>
      </c>
      <c r="I118" s="66" t="s">
        <v>702</v>
      </c>
      <c r="J118" s="66">
        <v>1</v>
      </c>
      <c r="K118" s="68" t="s">
        <v>703</v>
      </c>
      <c r="L118" s="66" t="s">
        <v>26</v>
      </c>
      <c r="M118" s="66" t="s">
        <v>65</v>
      </c>
      <c r="N118" s="69" t="s">
        <v>708</v>
      </c>
      <c r="O118" s="69" t="s">
        <v>705</v>
      </c>
      <c r="P118" s="70" t="s">
        <v>709</v>
      </c>
    </row>
    <row r="119" spans="1:16" s="71" customFormat="1" ht="120" x14ac:dyDescent="0.2">
      <c r="A119" s="66" t="s">
        <v>710</v>
      </c>
      <c r="B119" s="67" t="s">
        <v>65</v>
      </c>
      <c r="C119" s="67" t="s">
        <v>711</v>
      </c>
      <c r="D119" s="67" t="s">
        <v>712</v>
      </c>
      <c r="E119" s="67" t="s">
        <v>713</v>
      </c>
      <c r="F119" s="66" t="s">
        <v>285</v>
      </c>
      <c r="G119" s="66" t="s">
        <v>25</v>
      </c>
      <c r="H119" s="66" t="s">
        <v>47</v>
      </c>
      <c r="I119" s="66" t="s">
        <v>714</v>
      </c>
      <c r="J119" s="66">
        <v>1</v>
      </c>
      <c r="K119" s="68" t="s">
        <v>244</v>
      </c>
      <c r="L119" s="66" t="s">
        <v>26</v>
      </c>
      <c r="M119" s="66" t="s">
        <v>65</v>
      </c>
      <c r="N119" s="69" t="s">
        <v>715</v>
      </c>
      <c r="O119" s="69" t="s">
        <v>716</v>
      </c>
      <c r="P119" s="70" t="s">
        <v>717</v>
      </c>
    </row>
    <row r="120" spans="1:16" s="71" customFormat="1" ht="120" x14ac:dyDescent="0.2">
      <c r="A120" s="66" t="s">
        <v>718</v>
      </c>
      <c r="B120" s="67" t="s">
        <v>719</v>
      </c>
      <c r="C120" s="67" t="s">
        <v>65</v>
      </c>
      <c r="D120" s="67" t="s">
        <v>712</v>
      </c>
      <c r="E120" s="67" t="s">
        <v>65</v>
      </c>
      <c r="F120" s="66" t="s">
        <v>93</v>
      </c>
      <c r="G120" s="66" t="s">
        <v>94</v>
      </c>
      <c r="H120" s="66" t="s">
        <v>95</v>
      </c>
      <c r="I120" s="66" t="s">
        <v>720</v>
      </c>
      <c r="J120" s="66">
        <v>1</v>
      </c>
      <c r="K120" s="68" t="s">
        <v>548</v>
      </c>
      <c r="L120" s="66" t="s">
        <v>26</v>
      </c>
      <c r="M120" s="66" t="s">
        <v>65</v>
      </c>
      <c r="N120" s="69" t="s">
        <v>721</v>
      </c>
      <c r="O120" s="69" t="s">
        <v>96</v>
      </c>
      <c r="P120" s="70" t="s">
        <v>722</v>
      </c>
    </row>
    <row r="121" spans="1:16" s="71" customFormat="1" ht="105" x14ac:dyDescent="0.2">
      <c r="A121" s="66" t="s">
        <v>723</v>
      </c>
      <c r="B121" s="67" t="s">
        <v>719</v>
      </c>
      <c r="C121" s="67" t="s">
        <v>724</v>
      </c>
      <c r="D121" s="67" t="s">
        <v>712</v>
      </c>
      <c r="E121" s="67" t="s">
        <v>725</v>
      </c>
      <c r="F121" s="66" t="s">
        <v>21</v>
      </c>
      <c r="G121" s="66" t="s">
        <v>25</v>
      </c>
      <c r="H121" s="66" t="s">
        <v>47</v>
      </c>
      <c r="I121" s="66" t="s">
        <v>726</v>
      </c>
      <c r="J121" s="66">
        <v>1</v>
      </c>
      <c r="K121" s="68" t="s">
        <v>171</v>
      </c>
      <c r="L121" s="66" t="s">
        <v>26</v>
      </c>
      <c r="M121" s="66" t="s">
        <v>65</v>
      </c>
      <c r="N121" s="69" t="s">
        <v>727</v>
      </c>
      <c r="O121" s="69" t="s">
        <v>728</v>
      </c>
      <c r="P121" s="70" t="s">
        <v>729</v>
      </c>
    </row>
    <row r="122" spans="1:16" s="71" customFormat="1" ht="165" x14ac:dyDescent="0.2">
      <c r="A122" s="66" t="s">
        <v>730</v>
      </c>
      <c r="B122" s="67" t="s">
        <v>719</v>
      </c>
      <c r="C122" s="67" t="s">
        <v>84</v>
      </c>
      <c r="D122" s="67" t="s">
        <v>712</v>
      </c>
      <c r="E122" s="67" t="s">
        <v>85</v>
      </c>
      <c r="F122" s="66" t="s">
        <v>21</v>
      </c>
      <c r="G122" s="66" t="s">
        <v>25</v>
      </c>
      <c r="H122" s="66" t="s">
        <v>47</v>
      </c>
      <c r="I122" s="66" t="s">
        <v>731</v>
      </c>
      <c r="J122" s="66">
        <v>1</v>
      </c>
      <c r="K122" s="68" t="s">
        <v>208</v>
      </c>
      <c r="L122" s="66" t="s">
        <v>26</v>
      </c>
      <c r="M122" s="66" t="s">
        <v>65</v>
      </c>
      <c r="N122" s="69" t="s">
        <v>732</v>
      </c>
      <c r="O122" s="70" t="s">
        <v>733</v>
      </c>
      <c r="P122" s="70" t="s">
        <v>734</v>
      </c>
    </row>
    <row r="123" spans="1:16" s="71" customFormat="1" ht="120" x14ac:dyDescent="0.2">
      <c r="A123" s="66" t="s">
        <v>735</v>
      </c>
      <c r="B123" s="67" t="s">
        <v>117</v>
      </c>
      <c r="C123" s="67" t="s">
        <v>736</v>
      </c>
      <c r="D123" s="67" t="s">
        <v>712</v>
      </c>
      <c r="E123" s="67" t="s">
        <v>737</v>
      </c>
      <c r="F123" s="66" t="s">
        <v>285</v>
      </c>
      <c r="G123" s="66" t="s">
        <v>25</v>
      </c>
      <c r="H123" s="66" t="s">
        <v>47</v>
      </c>
      <c r="I123" s="66" t="s">
        <v>738</v>
      </c>
      <c r="J123" s="66">
        <v>1</v>
      </c>
      <c r="K123" s="68" t="s">
        <v>180</v>
      </c>
      <c r="L123" s="66" t="s">
        <v>26</v>
      </c>
      <c r="M123" s="66" t="s">
        <v>65</v>
      </c>
      <c r="N123" s="69" t="s">
        <v>739</v>
      </c>
      <c r="O123" s="69" t="s">
        <v>740</v>
      </c>
      <c r="P123" s="70" t="s">
        <v>741</v>
      </c>
    </row>
    <row r="124" spans="1:16" s="71" customFormat="1" ht="150" x14ac:dyDescent="0.2">
      <c r="A124" s="66" t="s">
        <v>742</v>
      </c>
      <c r="B124" s="67" t="s">
        <v>117</v>
      </c>
      <c r="C124" s="67" t="s">
        <v>743</v>
      </c>
      <c r="D124" s="67" t="s">
        <v>712</v>
      </c>
      <c r="E124" s="67" t="s">
        <v>65</v>
      </c>
      <c r="F124" s="66" t="s">
        <v>23</v>
      </c>
      <c r="G124" s="66" t="s">
        <v>25</v>
      </c>
      <c r="H124" s="66" t="s">
        <v>47</v>
      </c>
      <c r="I124" s="66" t="s">
        <v>744</v>
      </c>
      <c r="J124" s="66">
        <v>1</v>
      </c>
      <c r="K124" s="68" t="s">
        <v>180</v>
      </c>
      <c r="L124" s="66" t="s">
        <v>26</v>
      </c>
      <c r="M124" s="66" t="s">
        <v>65</v>
      </c>
      <c r="N124" s="69" t="s">
        <v>745</v>
      </c>
      <c r="O124" s="69" t="s">
        <v>746</v>
      </c>
      <c r="P124" s="70" t="s">
        <v>747</v>
      </c>
    </row>
    <row r="125" spans="1:16" s="71" customFormat="1" ht="120" x14ac:dyDescent="0.2">
      <c r="A125" s="66" t="s">
        <v>748</v>
      </c>
      <c r="B125" s="67" t="s">
        <v>117</v>
      </c>
      <c r="C125" s="67" t="s">
        <v>743</v>
      </c>
      <c r="D125" s="67" t="s">
        <v>712</v>
      </c>
      <c r="E125" s="67" t="s">
        <v>65</v>
      </c>
      <c r="F125" s="66" t="s">
        <v>22</v>
      </c>
      <c r="G125" s="66" t="s">
        <v>25</v>
      </c>
      <c r="H125" s="66" t="s">
        <v>47</v>
      </c>
      <c r="I125" s="66" t="s">
        <v>749</v>
      </c>
      <c r="J125" s="66">
        <v>1</v>
      </c>
      <c r="K125" s="68" t="s">
        <v>180</v>
      </c>
      <c r="L125" s="66" t="s">
        <v>26</v>
      </c>
      <c r="M125" s="66" t="s">
        <v>65</v>
      </c>
      <c r="N125" s="69" t="s">
        <v>750</v>
      </c>
      <c r="O125" s="69" t="s">
        <v>751</v>
      </c>
      <c r="P125" s="70" t="s">
        <v>752</v>
      </c>
    </row>
    <row r="126" spans="1:16" s="71" customFormat="1" ht="210" x14ac:dyDescent="0.2">
      <c r="A126" s="66" t="s">
        <v>753</v>
      </c>
      <c r="B126" s="67" t="s">
        <v>117</v>
      </c>
      <c r="C126" s="67" t="s">
        <v>743</v>
      </c>
      <c r="D126" s="67" t="s">
        <v>712</v>
      </c>
      <c r="E126" s="67" t="s">
        <v>754</v>
      </c>
      <c r="F126" s="66" t="s">
        <v>21</v>
      </c>
      <c r="G126" s="66" t="s">
        <v>25</v>
      </c>
      <c r="H126" s="66" t="s">
        <v>47</v>
      </c>
      <c r="I126" s="66" t="s">
        <v>755</v>
      </c>
      <c r="J126" s="66">
        <v>1</v>
      </c>
      <c r="K126" s="68" t="s">
        <v>180</v>
      </c>
      <c r="L126" s="66" t="s">
        <v>26</v>
      </c>
      <c r="M126" s="66" t="s">
        <v>65</v>
      </c>
      <c r="N126" s="69" t="s">
        <v>756</v>
      </c>
      <c r="O126" s="69" t="s">
        <v>757</v>
      </c>
      <c r="P126" s="70" t="s">
        <v>758</v>
      </c>
    </row>
    <row r="127" spans="1:16" s="71" customFormat="1" ht="225" x14ac:dyDescent="0.2">
      <c r="A127" s="66" t="s">
        <v>759</v>
      </c>
      <c r="B127" s="67" t="s">
        <v>117</v>
      </c>
      <c r="C127" s="67" t="s">
        <v>760</v>
      </c>
      <c r="D127" s="67" t="s">
        <v>712</v>
      </c>
      <c r="E127" s="67" t="s">
        <v>65</v>
      </c>
      <c r="F127" s="66" t="s">
        <v>213</v>
      </c>
      <c r="G127" s="66" t="s">
        <v>761</v>
      </c>
      <c r="H127" s="66" t="s">
        <v>47</v>
      </c>
      <c r="I127" s="66" t="s">
        <v>762</v>
      </c>
      <c r="J127" s="66">
        <v>1</v>
      </c>
      <c r="K127" s="68" t="s">
        <v>763</v>
      </c>
      <c r="L127" s="66" t="s">
        <v>26</v>
      </c>
      <c r="M127" s="66" t="s">
        <v>65</v>
      </c>
      <c r="N127" s="69" t="s">
        <v>764</v>
      </c>
      <c r="O127" s="69" t="s">
        <v>765</v>
      </c>
      <c r="P127" s="70" t="s">
        <v>766</v>
      </c>
    </row>
    <row r="128" spans="1:16" s="71" customFormat="1" ht="135" x14ac:dyDescent="0.2">
      <c r="A128" s="66" t="s">
        <v>767</v>
      </c>
      <c r="B128" s="67" t="s">
        <v>117</v>
      </c>
      <c r="C128" s="67" t="s">
        <v>760</v>
      </c>
      <c r="D128" s="67" t="s">
        <v>712</v>
      </c>
      <c r="E128" s="67" t="s">
        <v>65</v>
      </c>
      <c r="F128" s="66" t="s">
        <v>22</v>
      </c>
      <c r="G128" s="66" t="s">
        <v>25</v>
      </c>
      <c r="H128" s="66" t="s">
        <v>47</v>
      </c>
      <c r="I128" s="66" t="s">
        <v>768</v>
      </c>
      <c r="J128" s="66">
        <v>1</v>
      </c>
      <c r="K128" s="68" t="s">
        <v>769</v>
      </c>
      <c r="L128" s="66" t="s">
        <v>26</v>
      </c>
      <c r="M128" s="66" t="s">
        <v>65</v>
      </c>
      <c r="N128" s="69" t="s">
        <v>770</v>
      </c>
      <c r="O128" s="69" t="s">
        <v>771</v>
      </c>
      <c r="P128" s="70" t="s">
        <v>772</v>
      </c>
    </row>
    <row r="129" spans="1:16" s="71" customFormat="1" ht="105" x14ac:dyDescent="0.2">
      <c r="A129" s="66" t="s">
        <v>773</v>
      </c>
      <c r="B129" s="67" t="s">
        <v>774</v>
      </c>
      <c r="C129" s="67" t="s">
        <v>113</v>
      </c>
      <c r="D129" s="67" t="s">
        <v>775</v>
      </c>
      <c r="E129" s="67" t="s">
        <v>114</v>
      </c>
      <c r="F129" s="66" t="s">
        <v>93</v>
      </c>
      <c r="G129" s="66" t="s">
        <v>94</v>
      </c>
      <c r="H129" s="66" t="s">
        <v>95</v>
      </c>
      <c r="I129" s="66" t="s">
        <v>776</v>
      </c>
      <c r="J129" s="66">
        <v>1</v>
      </c>
      <c r="K129" s="68" t="s">
        <v>777</v>
      </c>
      <c r="L129" s="66" t="s">
        <v>26</v>
      </c>
      <c r="M129" s="66" t="s">
        <v>65</v>
      </c>
      <c r="N129" s="69" t="s">
        <v>778</v>
      </c>
      <c r="O129" s="69" t="s">
        <v>779</v>
      </c>
      <c r="P129" s="70" t="s">
        <v>780</v>
      </c>
    </row>
  </sheetData>
  <autoFilter ref="A1:Q129" xr:uid="{28FE83B8-410C-4191-8A5B-8B684B333F0B}"/>
  <conditionalFormatting sqref="A1:A1048576">
    <cfRule type="duplicateValues" dxfId="0" priority="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2.75" x14ac:dyDescent="0.2"/>
  <sheetData>
    <row r="1" spans="1:1" x14ac:dyDescent="0.2">
      <c r="A1" s="55" t="s">
        <v>87</v>
      </c>
    </row>
    <row r="2" spans="1:1" x14ac:dyDescent="0.2">
      <c r="A2" s="55" t="s">
        <v>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30451504C158459B3BEF1F47F7B663" ma:contentTypeVersion="13" ma:contentTypeDescription="Crear nuevo documento." ma:contentTypeScope="" ma:versionID="b2cb2e287f7f93b2cb7beb204beed8d2">
  <xsd:schema xmlns:xsd="http://www.w3.org/2001/XMLSchema" xmlns:xs="http://www.w3.org/2001/XMLSchema" xmlns:p="http://schemas.microsoft.com/office/2006/metadata/properties" xmlns:ns3="28cbee9c-e702-49be-a0af-9ffff7787291" xmlns:ns4="59c4b4cc-6247-419f-b5a4-c97ef1e18b7c" targetNamespace="http://schemas.microsoft.com/office/2006/metadata/properties" ma:root="true" ma:fieldsID="75ecc85bacabe865de7408db95b8efca" ns3:_="" ns4:_="">
    <xsd:import namespace="28cbee9c-e702-49be-a0af-9ffff7787291"/>
    <xsd:import namespace="59c4b4cc-6247-419f-b5a4-c97ef1e18b7c"/>
    <xsd:element name="properties">
      <xsd:complexType>
        <xsd:sequence>
          <xsd:element name="documentManagement">
            <xsd:complexType>
              <xsd:all>
                <xsd:element ref="ns3:MediaServiceMetadata" minOccurs="0"/>
                <xsd:element ref="ns3:MediaServiceFastMetadata" minOccurs="0"/>
                <xsd:element ref="ns3:MediaLengthInSeconds" minOccurs="0"/>
                <xsd:element ref="ns4:SharedWithUsers" minOccurs="0"/>
                <xsd:element ref="ns4:SharedWithDetails" minOccurs="0"/>
                <xsd:element ref="ns4:SharingHintHash" minOccurs="0"/>
                <xsd:element ref="ns3:_activity" minOccurs="0"/>
                <xsd:element ref="ns3:MediaServiceSearchPropertie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cbee9c-e702-49be-a0af-9ffff77872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_activity" ma:index="14" nillable="true" ma:displayName="_activity" ma:hidden="true" ma:internalName="_activity">
      <xsd:simpleType>
        <xsd:restriction base="dms:Note"/>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c4b4cc-6247-419f-b5a4-c97ef1e18b7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8cbee9c-e702-49be-a0af-9ffff7787291" xsi:nil="true"/>
  </documentManagement>
</p:properties>
</file>

<file path=customXml/itemProps1.xml><?xml version="1.0" encoding="utf-8"?>
<ds:datastoreItem xmlns:ds="http://schemas.openxmlformats.org/officeDocument/2006/customXml" ds:itemID="{E061604B-236C-4F2C-8088-1E616B645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cbee9c-e702-49be-a0af-9ffff7787291"/>
    <ds:schemaRef ds:uri="59c4b4cc-6247-419f-b5a4-c97ef1e18b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CCB995-1B91-4E79-B545-F5A2932313B8}">
  <ds:schemaRefs>
    <ds:schemaRef ds:uri="http://schemas.microsoft.com/sharepoint/v3/contenttype/forms"/>
  </ds:schemaRefs>
</ds:datastoreItem>
</file>

<file path=customXml/itemProps3.xml><?xml version="1.0" encoding="utf-8"?>
<ds:datastoreItem xmlns:ds="http://schemas.openxmlformats.org/officeDocument/2006/customXml" ds:itemID="{266010F7-4E9C-4761-9F14-AD1EE3C49878}">
  <ds:schemaRefs>
    <ds:schemaRef ds:uri="http://purl.org/dc/elements/1.1/"/>
    <ds:schemaRef ds:uri="http://schemas.microsoft.com/office/2006/metadata/properties"/>
    <ds:schemaRef ds:uri="28cbee9c-e702-49be-a0af-9ffff7787291"/>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infopath/2007/PartnerControls"/>
    <ds:schemaRef ds:uri="59c4b4cc-6247-419f-b5a4-c97ef1e18b7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LISTADO</vt:lpstr>
      <vt:lpstr>Hoja1</vt:lpstr>
      <vt:lpstr>'Declaración responsable'!Área_de_impresión</vt:lpstr>
      <vt:lpstr>LISTADO!Área_de_impresión</vt:lpstr>
      <vt:lpstr>LISTADO!Títulos_a_imprimir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2023-06-16T11:08:52Z</cp:lastPrinted>
  <dcterms:created xsi:type="dcterms:W3CDTF">2022-04-04T08:15:52Z</dcterms:created>
  <dcterms:modified xsi:type="dcterms:W3CDTF">2023-06-19T07:52:24Z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0x0101009D30451504C158459B3BEF1F47F7B663</vt:lpwstr>
  </property>
</Properties>
</file>